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OA-2025/Q2/"/>
    </mc:Choice>
  </mc:AlternateContent>
  <xr:revisionPtr revIDLastSave="38" documentId="13_ncr:1_{9B9D93D5-3269-40AD-BC89-FDE61EAA2E3D}" xr6:coauthVersionLast="47" xr6:coauthVersionMax="47" xr10:uidLastSave="{64C376DF-DB94-494D-BA86-9A45028D7410}"/>
  <bookViews>
    <workbookView xWindow="-120" yWindow="-120" windowWidth="29040" windowHeight="15720" xr2:uid="{00000000-000D-0000-FFFF-FFFF00000000}"/>
  </bookViews>
  <sheets>
    <sheet name="Q2 2025" sheetId="1" r:id="rId1"/>
    <sheet name="fördelning mellan trad &amp; fond" sheetId="5" r:id="rId2"/>
    <sheet name="April" sheetId="4" r:id="rId3"/>
    <sheet name="Maj" sheetId="3" r:id="rId4"/>
    <sheet name="Juni" sheetId="2" r:id="rId5"/>
  </sheets>
  <definedNames>
    <definedName name="_xlnm._FilterDatabase" localSheetId="0" hidden="1">'Q2 2025'!$A$1:$G$26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B25" i="2"/>
  <c r="C25" i="2"/>
  <c r="D25" i="2"/>
  <c r="E25" i="2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D25" i="4"/>
  <c r="E25" i="4"/>
  <c r="C25" i="4"/>
  <c r="B25" i="4"/>
  <c r="F4" i="5" l="1"/>
  <c r="G4" i="5"/>
  <c r="F5" i="5"/>
  <c r="G5" i="5"/>
  <c r="C24" i="3" l="1"/>
  <c r="D24" i="3"/>
  <c r="E24" i="3"/>
  <c r="B24" i="3"/>
  <c r="F22" i="3"/>
  <c r="G22" i="3"/>
  <c r="F23" i="3"/>
  <c r="G23" i="3"/>
  <c r="F24" i="4"/>
  <c r="G24" i="4"/>
  <c r="E28" i="5"/>
  <c r="D28" i="5"/>
  <c r="C28" i="5"/>
  <c r="B28" i="5"/>
  <c r="F24" i="5"/>
  <c r="G24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5" i="5"/>
  <c r="G25" i="5"/>
  <c r="F26" i="5"/>
  <c r="G26" i="5"/>
  <c r="F27" i="5"/>
  <c r="G27" i="5"/>
  <c r="G15" i="5"/>
  <c r="F15" i="5"/>
  <c r="E13" i="5"/>
  <c r="D13" i="5"/>
  <c r="C13" i="5"/>
  <c r="B13" i="5"/>
  <c r="F3" i="5"/>
  <c r="G3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G2" i="5"/>
  <c r="F2" i="5"/>
  <c r="F23" i="4"/>
  <c r="G23" i="4"/>
  <c r="F20" i="3"/>
  <c r="G20" i="3"/>
  <c r="F18" i="1"/>
  <c r="G18" i="1"/>
  <c r="F2" i="1"/>
  <c r="G2" i="1"/>
  <c r="F3" i="1"/>
  <c r="G3" i="1"/>
  <c r="F4" i="1"/>
  <c r="G4" i="1"/>
  <c r="B29" i="5" l="1"/>
  <c r="E29" i="5"/>
  <c r="C29" i="5"/>
  <c r="D29" i="5"/>
  <c r="G20" i="4"/>
  <c r="F20" i="4"/>
  <c r="G8" i="4"/>
  <c r="F8" i="4"/>
  <c r="G19" i="4"/>
  <c r="F19" i="4"/>
  <c r="G12" i="4"/>
  <c r="F12" i="4"/>
  <c r="G5" i="4"/>
  <c r="F5" i="4"/>
  <c r="G2" i="4"/>
  <c r="F2" i="4"/>
  <c r="G18" i="4"/>
  <c r="F18" i="4"/>
  <c r="G13" i="4"/>
  <c r="F13" i="4"/>
  <c r="G22" i="4"/>
  <c r="F22" i="4"/>
  <c r="G21" i="4"/>
  <c r="F21" i="4"/>
  <c r="G16" i="4"/>
  <c r="F16" i="4"/>
  <c r="G17" i="4"/>
  <c r="F17" i="4"/>
  <c r="G9" i="4"/>
  <c r="F9" i="4"/>
  <c r="G14" i="4"/>
  <c r="F14" i="4"/>
  <c r="G7" i="4"/>
  <c r="F7" i="4"/>
  <c r="G15" i="4"/>
  <c r="F15" i="4"/>
  <c r="G10" i="4"/>
  <c r="F10" i="4"/>
  <c r="G3" i="4"/>
  <c r="F3" i="4"/>
  <c r="G4" i="4"/>
  <c r="F4" i="4"/>
  <c r="G11" i="4"/>
  <c r="F11" i="4"/>
  <c r="G6" i="4"/>
  <c r="F6" i="4"/>
  <c r="G18" i="3"/>
  <c r="F18" i="3"/>
  <c r="G8" i="3"/>
  <c r="F8" i="3"/>
  <c r="G17" i="3"/>
  <c r="F17" i="3"/>
  <c r="G5" i="3"/>
  <c r="F5" i="3"/>
  <c r="G2" i="3"/>
  <c r="F2" i="3"/>
  <c r="G21" i="3"/>
  <c r="F21" i="3"/>
  <c r="G19" i="3"/>
  <c r="F19" i="3"/>
  <c r="G7" i="3"/>
  <c r="F7" i="3"/>
  <c r="G9" i="3"/>
  <c r="F9" i="3"/>
  <c r="G3" i="3"/>
  <c r="F3" i="3"/>
  <c r="G4" i="3"/>
  <c r="F4" i="3"/>
  <c r="G6" i="3"/>
  <c r="F6" i="3"/>
  <c r="G22" i="2"/>
  <c r="F22" i="2"/>
  <c r="G8" i="2"/>
  <c r="F8" i="2"/>
  <c r="G21" i="2"/>
  <c r="F21" i="2"/>
  <c r="G13" i="2"/>
  <c r="F13" i="2"/>
  <c r="G5" i="2"/>
  <c r="F5" i="2"/>
  <c r="G2" i="2"/>
  <c r="F2" i="2"/>
  <c r="G20" i="2"/>
  <c r="F20" i="2"/>
  <c r="G14" i="2"/>
  <c r="F14" i="2"/>
  <c r="G24" i="2"/>
  <c r="F24" i="2"/>
  <c r="G23" i="2"/>
  <c r="F23" i="2"/>
  <c r="G17" i="2"/>
  <c r="F17" i="2"/>
  <c r="G15" i="2"/>
  <c r="F15" i="2"/>
  <c r="G7" i="2"/>
  <c r="F7" i="2"/>
  <c r="G19" i="2"/>
  <c r="F19" i="2"/>
  <c r="G16" i="2"/>
  <c r="F16" i="2"/>
  <c r="G11" i="2"/>
  <c r="F11" i="2"/>
  <c r="G9" i="2"/>
  <c r="F9" i="2"/>
  <c r="G3" i="2"/>
  <c r="F3" i="2"/>
  <c r="G4" i="2"/>
  <c r="F4" i="2"/>
  <c r="G12" i="2"/>
  <c r="F12" i="2"/>
  <c r="G6" i="2"/>
  <c r="F6" i="2"/>
  <c r="E26" i="1"/>
  <c r="B26" i="1"/>
  <c r="C26" i="1"/>
  <c r="D26" i="1"/>
  <c r="G23" i="1"/>
  <c r="F23" i="1"/>
  <c r="G8" i="1"/>
  <c r="F8" i="1"/>
  <c r="G22" i="1"/>
  <c r="F22" i="1"/>
  <c r="G13" i="1"/>
  <c r="F13" i="1"/>
  <c r="G5" i="1"/>
  <c r="F5" i="1"/>
  <c r="G21" i="1"/>
  <c r="F21" i="1"/>
  <c r="G14" i="1"/>
  <c r="F14" i="1"/>
  <c r="G25" i="1"/>
  <c r="F25" i="1"/>
  <c r="G24" i="1"/>
  <c r="F24" i="1"/>
  <c r="G16" i="1"/>
  <c r="F16" i="1"/>
  <c r="G20" i="1"/>
  <c r="F20" i="1"/>
  <c r="G10" i="1"/>
  <c r="F10" i="1"/>
  <c r="G15" i="1"/>
  <c r="F15" i="1"/>
  <c r="G6" i="1"/>
  <c r="F6" i="1"/>
  <c r="G19" i="1"/>
  <c r="F19" i="1"/>
  <c r="G17" i="1"/>
  <c r="F17" i="1"/>
  <c r="G11" i="1"/>
  <c r="F11" i="1"/>
  <c r="G9" i="1"/>
  <c r="F9" i="1"/>
  <c r="G12" i="1"/>
  <c r="F12" i="1"/>
  <c r="G7" i="1"/>
  <c r="F7" i="1"/>
</calcChain>
</file>

<file path=xl/sharedStrings.xml><?xml version="1.0" encoding="utf-8"?>
<sst xmlns="http://schemas.openxmlformats.org/spreadsheetml/2006/main" count="165" uniqueCount="41">
  <si>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</si>
  <si>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</si>
  <si>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</si>
  <si>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</si>
  <si>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</si>
  <si>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</si>
  <si>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</si>
  <si>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</si>
  <si>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</si>
  <si>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</si>
  <si>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</si>
  <si>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</si>
  <si>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Folksam LO (Fond)</t>
  </si>
  <si>
    <t>Futur Pension (Fond)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</si>
  <si>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</si>
  <si>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</si>
  <si>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</si>
  <si>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</si>
  <si>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</si>
  <si>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</si>
  <si>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Lärarfonder (Fond)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</si>
  <si>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</si>
  <si>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</si>
  <si>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</si>
  <si>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</si>
  <si>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</si>
  <si>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</si>
  <si>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</si>
  <si>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</si>
  <si>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</si>
  <si>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</si>
  <si>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</si>
  <si>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</si>
  <si>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</si>
  <si>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</si>
  <si>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</si>
  <si>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 xml:space="preserve">Folksam LO (Fond) </t>
  </si>
  <si>
    <t>Futur pension (Fond)</t>
  </si>
  <si>
    <t>Totalt Q2 2025</t>
  </si>
  <si>
    <t>Totalt trad Q2 2025</t>
  </si>
  <si>
    <t>Totalt fond 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</si>
</sst>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/>
    <xf numFmtId="3" fontId="0" fillId="0" borderId="1" xfId="0" applyNumberForma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3" fontId="7" fillId="2" borderId="2" xfId="0" applyNumberFormat="1" applyFont="1" applyFill="1" applyBorder="1"/>
    <xf numFmtId="0" fontId="9" fillId="2" borderId="2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4" borderId="2" xfId="0" applyFont="1" applyFill="1" applyBorder="1"/>
    <xf numFmtId="3" fontId="7" fillId="4" borderId="2" xfId="0" applyNumberFormat="1" applyFont="1" applyFill="1" applyBorder="1"/>
    <xf numFmtId="0" fontId="9" fillId="3" borderId="2" xfId="0" applyFont="1" applyFill="1" applyBorder="1"/>
    <xf numFmtId="0" fontId="10" fillId="5" borderId="2" xfId="0" applyFont="1" applyFill="1" applyBorder="1"/>
    <xf numFmtId="3" fontId="10" fillId="5" borderId="2" xfId="0" applyNumberFormat="1" applyFont="1" applyFill="1" applyBorder="1"/>
    <xf numFmtId="0" fontId="11" fillId="5" borderId="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3" fillId="6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/>
    <xf numFmtId="164" fontId="12" fillId="0" borderId="0" xfId="1" applyNumberFormat="1"/>
    <xf numFmtId="164" fontId="0" fillId="0" borderId="0" xfId="0" applyNumberFormat="1"/>
  </cellXfs>
  <cellStyles count="2">
    <cellStyle name="Normal" xfId="0" builtinId="0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/>
  </sheetViews>
  <sheetFormatPr defaultRowHeight="18" customHeight="1" x14ac:dyDescent="0.35"/>
  <cols>
    <col min="1" max="1" width="20.54296875" style="1" customWidth="1" collapsed="1"/>
    <col min="2" max="2" width="23.453125" style="1" bestFit="1" customWidth="1" collapsed="1"/>
    <col min="3" max="3" width="13.453125" style="1" bestFit="1" customWidth="1" collapsed="1"/>
    <col min="4" max="4" width="23.54296875" style="1" bestFit="1" customWidth="1" collapsed="1"/>
    <col min="5" max="5" width="13.7265625" style="1" bestFit="1" customWidth="1" collapsed="1"/>
    <col min="6" max="6" width="16.453125" customWidth="1"/>
    <col min="7" max="7" width="18.1796875" customWidth="1"/>
  </cols>
  <sheetData>
    <row r="1" spans="1:7" ht="18" customHeigh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8" t="s">
        <v>6</v>
      </c>
    </row>
    <row r="2" spans="1:7" ht="18" customHeight="1" x14ac:dyDescent="0.35">
      <c r="A2" s="2" t="s">
        <v>7</v>
      </c>
      <c r="B2" s="2">
        <v>12</v>
      </c>
      <c r="C2" s="3">
        <v>1652434.98</v>
      </c>
      <c r="D2" s="2">
        <v>14</v>
      </c>
      <c r="E2" s="3">
        <v>1623352.6600000001</v>
      </c>
      <c r="F2" s="4">
        <f t="shared" ref="F2:F25" si="0">SUM(B2-D2)</f>
        <v>-2</v>
      </c>
      <c r="G2" s="4">
        <f t="shared" ref="G2:G25" si="1">SUM(C2-E2)</f>
        <v>29082.319999999832</v>
      </c>
    </row>
    <row r="3" spans="1:7" ht="18" customHeight="1" x14ac:dyDescent="0.35">
      <c r="A3" s="2" t="s">
        <v>8</v>
      </c>
      <c r="B3" s="2">
        <v>41</v>
      </c>
      <c r="C3" s="3">
        <v>8513796.6999999993</v>
      </c>
      <c r="D3" s="2">
        <v>145</v>
      </c>
      <c r="E3" s="3">
        <v>31697753.68</v>
      </c>
      <c r="F3" s="4">
        <f t="shared" si="0"/>
        <v>-104</v>
      </c>
      <c r="G3" s="4">
        <f t="shared" si="1"/>
        <v>-23183956.98</v>
      </c>
    </row>
    <row r="4" spans="1:7" ht="18" customHeight="1" x14ac:dyDescent="0.35">
      <c r="A4" s="2" t="s">
        <v>9</v>
      </c>
      <c r="B4" s="2">
        <v>8</v>
      </c>
      <c r="C4" s="3">
        <v>932729.36</v>
      </c>
      <c r="D4" s="2">
        <v>256</v>
      </c>
      <c r="E4" s="3">
        <v>43080171.129999995</v>
      </c>
      <c r="F4" s="4">
        <f t="shared" si="0"/>
        <v>-248</v>
      </c>
      <c r="G4" s="4">
        <f t="shared" si="1"/>
        <v>-42147441.769999996</v>
      </c>
    </row>
    <row r="5" spans="1:7" ht="18" customHeight="1" x14ac:dyDescent="0.35">
      <c r="A5" s="2" t="s">
        <v>10</v>
      </c>
      <c r="B5" s="2">
        <v>0</v>
      </c>
      <c r="C5" s="3">
        <v>0</v>
      </c>
      <c r="D5" s="2">
        <v>10</v>
      </c>
      <c r="E5" s="3">
        <v>2001351.54</v>
      </c>
      <c r="F5" s="4">
        <f t="shared" si="0"/>
        <v>-10</v>
      </c>
      <c r="G5" s="4">
        <f t="shared" si="1"/>
        <v>-2001351.54</v>
      </c>
    </row>
    <row r="6" spans="1:7" ht="18" customHeight="1" x14ac:dyDescent="0.35">
      <c r="A6" s="2" t="s">
        <v>11</v>
      </c>
      <c r="B6" s="2">
        <v>0</v>
      </c>
      <c r="C6" s="3">
        <v>0</v>
      </c>
      <c r="D6" s="2">
        <v>16</v>
      </c>
      <c r="E6" s="3">
        <v>2285136.8000000003</v>
      </c>
      <c r="F6" s="4">
        <f t="shared" si="0"/>
        <v>-16</v>
      </c>
      <c r="G6" s="4">
        <f t="shared" si="1"/>
        <v>-2285136.8000000003</v>
      </c>
    </row>
    <row r="7" spans="1:7" ht="18" customHeight="1" x14ac:dyDescent="0.35">
      <c r="A7" s="2" t="s">
        <v>12</v>
      </c>
      <c r="B7" s="2">
        <v>464</v>
      </c>
      <c r="C7" s="3">
        <v>66185885.25</v>
      </c>
      <c r="D7" s="2">
        <v>126</v>
      </c>
      <c r="E7" s="3">
        <v>40838412.859999999</v>
      </c>
      <c r="F7" s="4">
        <f t="shared" si="0"/>
        <v>338</v>
      </c>
      <c r="G7" s="4">
        <f t="shared" si="1"/>
        <v>25347472.390000001</v>
      </c>
    </row>
    <row r="8" spans="1:7" ht="18" customHeight="1" x14ac:dyDescent="0.35">
      <c r="A8" s="2" t="s">
        <v>13</v>
      </c>
      <c r="B8" s="2">
        <v>126</v>
      </c>
      <c r="C8" s="3">
        <v>36159647.090000004</v>
      </c>
      <c r="D8" s="2">
        <v>51</v>
      </c>
      <c r="E8" s="3">
        <v>11579059.449999999</v>
      </c>
      <c r="F8" s="4">
        <f t="shared" si="0"/>
        <v>75</v>
      </c>
      <c r="G8" s="4">
        <f t="shared" si="1"/>
        <v>24580587.640000004</v>
      </c>
    </row>
    <row r="9" spans="1:7" ht="18" customHeight="1" x14ac:dyDescent="0.35">
      <c r="A9" s="2" t="s">
        <v>14</v>
      </c>
      <c r="B9" s="2">
        <v>298</v>
      </c>
      <c r="C9" s="3">
        <v>64430962.989999995</v>
      </c>
      <c r="D9" s="2">
        <v>151</v>
      </c>
      <c r="E9" s="3">
        <v>30255886.539999999</v>
      </c>
      <c r="F9" s="4">
        <f t="shared" si="0"/>
        <v>147</v>
      </c>
      <c r="G9" s="4">
        <f t="shared" si="1"/>
        <v>34175076.449999996</v>
      </c>
    </row>
    <row r="10" spans="1:7" ht="18" customHeight="1" x14ac:dyDescent="0.35">
      <c r="A10" s="2" t="s">
        <v>15</v>
      </c>
      <c r="B10" s="2">
        <v>0</v>
      </c>
      <c r="C10" s="3">
        <v>0</v>
      </c>
      <c r="D10" s="2">
        <v>6</v>
      </c>
      <c r="E10" s="3">
        <v>244347.90999999997</v>
      </c>
      <c r="F10" s="4">
        <f t="shared" si="0"/>
        <v>-6</v>
      </c>
      <c r="G10" s="4">
        <f t="shared" si="1"/>
        <v>-244347.90999999997</v>
      </c>
    </row>
    <row r="11" spans="1:7" ht="18" customHeight="1" x14ac:dyDescent="0.35">
      <c r="A11" s="6" t="s">
        <v>16</v>
      </c>
      <c r="B11" s="2">
        <v>22</v>
      </c>
      <c r="C11" s="3">
        <v>5253737.6099999994</v>
      </c>
      <c r="D11" s="2">
        <v>58</v>
      </c>
      <c r="E11" s="3">
        <v>22113967.399999999</v>
      </c>
      <c r="F11" s="4">
        <f t="shared" si="0"/>
        <v>-36</v>
      </c>
      <c r="G11" s="4">
        <f t="shared" si="1"/>
        <v>-16860229.789999999</v>
      </c>
    </row>
    <row r="12" spans="1:7" ht="18" customHeight="1" x14ac:dyDescent="0.35">
      <c r="A12" s="6" t="s">
        <v>17</v>
      </c>
      <c r="B12" s="2">
        <v>15</v>
      </c>
      <c r="C12" s="3">
        <v>4524910.8099999996</v>
      </c>
      <c r="D12" s="2">
        <v>2119</v>
      </c>
      <c r="E12" s="3">
        <v>322892246.04999995</v>
      </c>
      <c r="F12" s="4">
        <f t="shared" si="0"/>
        <v>-2104</v>
      </c>
      <c r="G12" s="4">
        <f t="shared" si="1"/>
        <v>-318367335.23999995</v>
      </c>
    </row>
    <row r="13" spans="1:7" ht="18" customHeight="1" x14ac:dyDescent="0.35">
      <c r="A13" s="2" t="s">
        <v>18</v>
      </c>
      <c r="B13" s="2">
        <v>784</v>
      </c>
      <c r="C13" s="3">
        <v>159835244.31999999</v>
      </c>
      <c r="D13" s="2">
        <v>74</v>
      </c>
      <c r="E13" s="3">
        <v>11354251</v>
      </c>
      <c r="F13" s="4">
        <f t="shared" si="0"/>
        <v>710</v>
      </c>
      <c r="G13" s="4">
        <f t="shared" si="1"/>
        <v>148480993.31999999</v>
      </c>
    </row>
    <row r="14" spans="1:7" ht="18" customHeight="1" x14ac:dyDescent="0.35">
      <c r="A14" s="2" t="s">
        <v>19</v>
      </c>
      <c r="B14" s="2">
        <v>0</v>
      </c>
      <c r="C14" s="3">
        <v>0</v>
      </c>
      <c r="D14" s="2">
        <v>27</v>
      </c>
      <c r="E14" s="3">
        <v>2018496</v>
      </c>
      <c r="F14" s="4">
        <f t="shared" si="0"/>
        <v>-27</v>
      </c>
      <c r="G14" s="4">
        <f t="shared" si="1"/>
        <v>-2018496</v>
      </c>
    </row>
    <row r="15" spans="1:7" ht="18" customHeight="1" x14ac:dyDescent="0.35">
      <c r="A15" s="2" t="s">
        <v>20</v>
      </c>
      <c r="B15" s="2">
        <v>3</v>
      </c>
      <c r="C15" s="3">
        <v>411599.12999999995</v>
      </c>
      <c r="D15" s="2">
        <v>30</v>
      </c>
      <c r="E15" s="3">
        <v>13633142.359999999</v>
      </c>
      <c r="F15" s="4">
        <f t="shared" si="0"/>
        <v>-27</v>
      </c>
      <c r="G15" s="4">
        <f t="shared" si="1"/>
        <v>-13221543.229999999</v>
      </c>
    </row>
    <row r="16" spans="1:7" ht="18" customHeight="1" x14ac:dyDescent="0.35">
      <c r="A16" s="2" t="s">
        <v>21</v>
      </c>
      <c r="B16" s="2">
        <v>474</v>
      </c>
      <c r="C16" s="3">
        <v>75391416.659999996</v>
      </c>
      <c r="D16" s="2">
        <v>78</v>
      </c>
      <c r="E16" s="3">
        <v>23434232</v>
      </c>
      <c r="F16" s="4">
        <f t="shared" si="0"/>
        <v>396</v>
      </c>
      <c r="G16" s="4">
        <f t="shared" si="1"/>
        <v>51957184.659999996</v>
      </c>
    </row>
    <row r="17" spans="1:7" ht="18" customHeight="1" x14ac:dyDescent="0.35">
      <c r="A17" s="2" t="s">
        <v>22</v>
      </c>
      <c r="B17" s="2">
        <v>0</v>
      </c>
      <c r="C17" s="3">
        <v>0</v>
      </c>
      <c r="D17" s="2">
        <v>11</v>
      </c>
      <c r="E17" s="3">
        <v>404454</v>
      </c>
      <c r="F17" s="4">
        <f t="shared" si="0"/>
        <v>-11</v>
      </c>
      <c r="G17" s="4">
        <f t="shared" si="1"/>
        <v>-404454</v>
      </c>
    </row>
    <row r="18" spans="1:7" ht="18" customHeight="1" x14ac:dyDescent="0.35">
      <c r="A18" s="2" t="s">
        <v>23</v>
      </c>
      <c r="B18" s="12">
        <v>0</v>
      </c>
      <c r="C18" s="12">
        <v>0</v>
      </c>
      <c r="D18" s="12">
        <v>1</v>
      </c>
      <c r="E18" s="12">
        <v>50569.71</v>
      </c>
      <c r="F18" s="4">
        <f t="shared" ref="F18" si="2">SUM(B18-D18)</f>
        <v>-1</v>
      </c>
      <c r="G18" s="4">
        <f t="shared" ref="G18" si="3">SUM(C18-E18)</f>
        <v>-50569.71</v>
      </c>
    </row>
    <row r="19" spans="1:7" ht="18" customHeight="1" x14ac:dyDescent="0.35">
      <c r="A19" s="2" t="s">
        <v>24</v>
      </c>
      <c r="B19" s="2">
        <v>268</v>
      </c>
      <c r="C19" s="3">
        <v>49875632.109999999</v>
      </c>
      <c r="D19" s="2">
        <v>65</v>
      </c>
      <c r="E19" s="3">
        <v>15508379.970000001</v>
      </c>
      <c r="F19" s="4">
        <f t="shared" si="0"/>
        <v>203</v>
      </c>
      <c r="G19" s="4">
        <f t="shared" si="1"/>
        <v>34367252.140000001</v>
      </c>
    </row>
    <row r="20" spans="1:7" ht="18" customHeight="1" x14ac:dyDescent="0.35">
      <c r="A20" s="2" t="s">
        <v>25</v>
      </c>
      <c r="B20" s="2">
        <v>0</v>
      </c>
      <c r="C20" s="3">
        <v>0</v>
      </c>
      <c r="D20" s="2">
        <v>3</v>
      </c>
      <c r="E20" s="3">
        <v>85450</v>
      </c>
      <c r="F20" s="4">
        <f t="shared" si="0"/>
        <v>-3</v>
      </c>
      <c r="G20" s="4">
        <f t="shared" si="1"/>
        <v>-85450</v>
      </c>
    </row>
    <row r="21" spans="1:7" ht="18" customHeight="1" x14ac:dyDescent="0.35">
      <c r="A21" s="2" t="s">
        <v>26</v>
      </c>
      <c r="B21" s="2">
        <v>26</v>
      </c>
      <c r="C21" s="3">
        <v>8248318.0300000003</v>
      </c>
      <c r="D21" s="2">
        <v>24</v>
      </c>
      <c r="E21" s="3">
        <v>3627971</v>
      </c>
      <c r="F21" s="4">
        <f t="shared" si="0"/>
        <v>2</v>
      </c>
      <c r="G21" s="4">
        <f t="shared" si="1"/>
        <v>4620347.03</v>
      </c>
    </row>
    <row r="22" spans="1:7" ht="18" customHeight="1" x14ac:dyDescent="0.35">
      <c r="A22" s="2" t="s">
        <v>27</v>
      </c>
      <c r="B22" s="2">
        <v>0</v>
      </c>
      <c r="C22" s="3">
        <v>0</v>
      </c>
      <c r="D22" s="2">
        <v>98</v>
      </c>
      <c r="E22" s="3">
        <v>9869281.7200000007</v>
      </c>
      <c r="F22" s="4">
        <f t="shared" si="0"/>
        <v>-98</v>
      </c>
      <c r="G22" s="4">
        <f t="shared" si="1"/>
        <v>-9869281.7200000007</v>
      </c>
    </row>
    <row r="23" spans="1:7" ht="18" customHeight="1" x14ac:dyDescent="0.35">
      <c r="A23" s="2" t="s">
        <v>28</v>
      </c>
      <c r="B23" s="2">
        <v>0</v>
      </c>
      <c r="C23" s="3">
        <v>0</v>
      </c>
      <c r="D23" s="2">
        <v>9</v>
      </c>
      <c r="E23" s="3">
        <v>575480.16999999993</v>
      </c>
      <c r="F23" s="4">
        <f t="shared" si="0"/>
        <v>-9</v>
      </c>
      <c r="G23" s="4">
        <f t="shared" si="1"/>
        <v>-575480.16999999993</v>
      </c>
    </row>
    <row r="24" spans="1:7" ht="18" customHeight="1" x14ac:dyDescent="0.35">
      <c r="A24" s="2" t="s">
        <v>29</v>
      </c>
      <c r="B24" s="2">
        <v>1081</v>
      </c>
      <c r="C24" s="3">
        <v>191472126.54000002</v>
      </c>
      <c r="D24" s="2">
        <v>206</v>
      </c>
      <c r="E24" s="3">
        <v>82473747.310000002</v>
      </c>
      <c r="F24" s="4">
        <f t="shared" si="0"/>
        <v>875</v>
      </c>
      <c r="G24" s="4">
        <f t="shared" si="1"/>
        <v>108998379.23000002</v>
      </c>
    </row>
    <row r="25" spans="1:7" ht="18" customHeight="1" x14ac:dyDescent="0.35">
      <c r="A25" s="2" t="s">
        <v>30</v>
      </c>
      <c r="B25" s="2">
        <v>0</v>
      </c>
      <c r="C25" s="3">
        <v>0</v>
      </c>
      <c r="D25" s="2">
        <v>44</v>
      </c>
      <c r="E25" s="3">
        <v>1241300.3199999998</v>
      </c>
      <c r="F25" s="4">
        <f t="shared" si="0"/>
        <v>-44</v>
      </c>
      <c r="G25" s="4">
        <f t="shared" si="1"/>
        <v>-1241300.3199999998</v>
      </c>
    </row>
    <row r="26" spans="1:7" s="7" customFormat="1" ht="18" customHeight="1" x14ac:dyDescent="0.35">
      <c r="A26" s="29" t="s">
        <v>38</v>
      </c>
      <c r="B26" s="29">
        <f t="shared" ref="B26:D26" si="4">SUM(B2:B25)</f>
        <v>3622</v>
      </c>
      <c r="C26" s="30">
        <f t="shared" si="4"/>
        <v>672888441.57999992</v>
      </c>
      <c r="D26" s="29">
        <f t="shared" si="4"/>
        <v>3622</v>
      </c>
      <c r="E26" s="30">
        <f>SUM(E2:E25)</f>
        <v>672888441.58000004</v>
      </c>
      <c r="F26" s="31"/>
      <c r="G26" s="31"/>
    </row>
    <row r="27" spans="1:7" ht="18" customHeight="1" x14ac:dyDescent="0.35">
      <c r="F27" s="5"/>
      <c r="G27" s="5"/>
    </row>
  </sheetData>
  <sortState xmlns:xlrd2="http://schemas.microsoft.com/office/spreadsheetml/2017/richdata2" ref="A2:G25">
    <sortCondition ref="A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4086-A855-4C74-A850-CA8107E4DC47}">
  <dimension ref="A1:L29"/>
  <sheetViews>
    <sheetView workbookViewId="0">
      <selection activeCell="E29" sqref="E29"/>
    </sheetView>
  </sheetViews>
  <sheetFormatPr defaultRowHeight="14.5" x14ac:dyDescent="0.35"/>
  <cols>
    <col min="1" max="1" width="25.54296875" customWidth="1"/>
    <col min="2" max="2" width="14.54296875" customWidth="1"/>
    <col min="3" max="3" width="14.81640625" customWidth="1"/>
    <col min="4" max="4" width="17" customWidth="1"/>
    <col min="5" max="5" width="18.1796875" customWidth="1"/>
    <col min="6" max="6" width="16.81640625" customWidth="1"/>
    <col min="7" max="7" width="18" customWidth="1"/>
  </cols>
  <sheetData>
    <row r="1" spans="1:12" x14ac:dyDescent="0.35">
      <c r="A1" s="13" t="s">
        <v>31</v>
      </c>
      <c r="B1" s="13" t="s">
        <v>32</v>
      </c>
      <c r="C1" s="13" t="s">
        <v>2</v>
      </c>
      <c r="D1" s="13" t="s">
        <v>33</v>
      </c>
      <c r="E1" s="13" t="s">
        <v>4</v>
      </c>
      <c r="F1" s="14" t="s">
        <v>5</v>
      </c>
      <c r="G1" s="14" t="s">
        <v>6</v>
      </c>
    </row>
    <row r="2" spans="1:12" x14ac:dyDescent="0.35">
      <c r="A2" s="9" t="s">
        <v>7</v>
      </c>
      <c r="B2" s="10">
        <v>12</v>
      </c>
      <c r="C2" s="11">
        <v>1652434.98</v>
      </c>
      <c r="D2" s="10">
        <v>14</v>
      </c>
      <c r="E2" s="11">
        <v>1623352.6600000001</v>
      </c>
      <c r="F2" s="4">
        <f t="shared" ref="F2" si="0">SUM(B2-D2)</f>
        <v>-2</v>
      </c>
      <c r="G2" s="4">
        <f t="shared" ref="G2" si="1">SUM(C2-E2)</f>
        <v>29082.319999999832</v>
      </c>
      <c r="J2" s="37"/>
      <c r="K2" s="37"/>
      <c r="L2" s="38"/>
    </row>
    <row r="3" spans="1:12" x14ac:dyDescent="0.35">
      <c r="A3" s="9" t="s">
        <v>9</v>
      </c>
      <c r="B3" s="10">
        <v>8</v>
      </c>
      <c r="C3" s="11">
        <v>932729.36</v>
      </c>
      <c r="D3" s="10">
        <v>256</v>
      </c>
      <c r="E3" s="11">
        <v>43080171.129999995</v>
      </c>
      <c r="F3" s="4">
        <f t="shared" ref="F3:F12" si="2">SUM(B3-D3)</f>
        <v>-248</v>
      </c>
      <c r="G3" s="4">
        <f t="shared" ref="G3:G12" si="3">SUM(C3-E3)</f>
        <v>-42147441.769999996</v>
      </c>
      <c r="J3" s="37"/>
      <c r="K3" s="37"/>
      <c r="L3" s="38"/>
    </row>
    <row r="4" spans="1:12" x14ac:dyDescent="0.35">
      <c r="A4" s="9" t="s">
        <v>11</v>
      </c>
      <c r="B4" s="10">
        <v>0</v>
      </c>
      <c r="C4" s="11">
        <v>0</v>
      </c>
      <c r="D4" s="10">
        <v>16</v>
      </c>
      <c r="E4" s="11">
        <v>2285136.8000000003</v>
      </c>
      <c r="F4" s="4">
        <f t="shared" ref="F4" si="4">SUM(B4-D4)</f>
        <v>-16</v>
      </c>
      <c r="G4" s="4">
        <f t="shared" ref="G4" si="5">SUM(C4-E4)</f>
        <v>-2285136.8000000003</v>
      </c>
      <c r="J4" s="37"/>
      <c r="K4" s="37"/>
      <c r="L4" s="38"/>
    </row>
    <row r="5" spans="1:12" x14ac:dyDescent="0.35">
      <c r="A5" s="9" t="s">
        <v>15</v>
      </c>
      <c r="B5" s="10">
        <v>0</v>
      </c>
      <c r="C5" s="11">
        <v>0</v>
      </c>
      <c r="D5" s="10">
        <v>6</v>
      </c>
      <c r="E5" s="11">
        <v>244347.90999999997</v>
      </c>
      <c r="F5" s="4">
        <f t="shared" si="2"/>
        <v>-6</v>
      </c>
      <c r="G5" s="4">
        <f t="shared" si="3"/>
        <v>-244347.90999999997</v>
      </c>
      <c r="J5" s="37"/>
      <c r="K5" s="37"/>
      <c r="L5" s="38"/>
    </row>
    <row r="6" spans="1:12" x14ac:dyDescent="0.35">
      <c r="A6" s="9" t="s">
        <v>17</v>
      </c>
      <c r="B6" s="10">
        <v>15</v>
      </c>
      <c r="C6" s="11">
        <v>4524910.8099999996</v>
      </c>
      <c r="D6" s="10">
        <v>2119</v>
      </c>
      <c r="E6" s="11">
        <v>322892246.04999995</v>
      </c>
      <c r="F6" s="4">
        <f t="shared" si="2"/>
        <v>-2104</v>
      </c>
      <c r="G6" s="4">
        <f t="shared" si="3"/>
        <v>-318367335.23999995</v>
      </c>
      <c r="J6" s="37"/>
      <c r="K6" s="37"/>
      <c r="L6" s="38"/>
    </row>
    <row r="7" spans="1:12" x14ac:dyDescent="0.35">
      <c r="A7" s="9" t="s">
        <v>19</v>
      </c>
      <c r="B7" s="10">
        <v>0</v>
      </c>
      <c r="C7" s="11">
        <v>0</v>
      </c>
      <c r="D7" s="10">
        <v>27</v>
      </c>
      <c r="E7" s="11">
        <v>2018496</v>
      </c>
      <c r="F7" s="4">
        <f t="shared" si="2"/>
        <v>-27</v>
      </c>
      <c r="G7" s="4">
        <f t="shared" si="3"/>
        <v>-2018496</v>
      </c>
      <c r="J7" s="37"/>
      <c r="K7" s="37"/>
      <c r="L7" s="38"/>
    </row>
    <row r="8" spans="1:12" x14ac:dyDescent="0.35">
      <c r="A8" s="9" t="s">
        <v>22</v>
      </c>
      <c r="B8" s="10">
        <v>0</v>
      </c>
      <c r="C8" s="11">
        <v>0</v>
      </c>
      <c r="D8" s="10">
        <v>11</v>
      </c>
      <c r="E8" s="11">
        <v>404454</v>
      </c>
      <c r="F8" s="4">
        <f t="shared" si="2"/>
        <v>-11</v>
      </c>
      <c r="G8" s="4">
        <f t="shared" si="3"/>
        <v>-404454</v>
      </c>
      <c r="J8" s="37"/>
      <c r="K8" s="37"/>
      <c r="L8" s="38"/>
    </row>
    <row r="9" spans="1:12" x14ac:dyDescent="0.35">
      <c r="A9" s="9" t="s">
        <v>25</v>
      </c>
      <c r="B9" s="10">
        <v>0</v>
      </c>
      <c r="C9" s="11">
        <v>0</v>
      </c>
      <c r="D9" s="10">
        <v>3</v>
      </c>
      <c r="E9" s="11">
        <v>85450</v>
      </c>
      <c r="F9" s="4">
        <f t="shared" si="2"/>
        <v>-3</v>
      </c>
      <c r="G9" s="4">
        <f t="shared" si="3"/>
        <v>-85450</v>
      </c>
      <c r="J9" s="37"/>
      <c r="K9" s="37"/>
      <c r="L9" s="38"/>
    </row>
    <row r="10" spans="1:12" x14ac:dyDescent="0.35">
      <c r="A10" s="9" t="s">
        <v>26</v>
      </c>
      <c r="B10" s="10">
        <v>26</v>
      </c>
      <c r="C10" s="11">
        <v>8248318.0300000003</v>
      </c>
      <c r="D10" s="10">
        <v>24</v>
      </c>
      <c r="E10" s="11">
        <v>3627971</v>
      </c>
      <c r="F10" s="4">
        <f t="shared" si="2"/>
        <v>2</v>
      </c>
      <c r="G10" s="4">
        <f t="shared" si="3"/>
        <v>4620347.03</v>
      </c>
      <c r="J10" s="37"/>
      <c r="K10" s="37"/>
      <c r="L10" s="38"/>
    </row>
    <row r="11" spans="1:12" x14ac:dyDescent="0.35">
      <c r="A11" s="9" t="s">
        <v>28</v>
      </c>
      <c r="B11" s="10">
        <v>0</v>
      </c>
      <c r="C11" s="11">
        <v>0</v>
      </c>
      <c r="D11" s="10">
        <v>9</v>
      </c>
      <c r="E11" s="11">
        <v>575480.16999999993</v>
      </c>
      <c r="F11" s="4">
        <f t="shared" si="2"/>
        <v>-9</v>
      </c>
      <c r="G11" s="4">
        <f t="shared" si="3"/>
        <v>-575480.16999999993</v>
      </c>
      <c r="J11" s="37"/>
      <c r="K11" s="37"/>
      <c r="L11" s="38"/>
    </row>
    <row r="12" spans="1:12" x14ac:dyDescent="0.35">
      <c r="A12" s="9" t="s">
        <v>30</v>
      </c>
      <c r="B12" s="10">
        <v>0</v>
      </c>
      <c r="C12" s="11">
        <v>0</v>
      </c>
      <c r="D12" s="10">
        <v>44</v>
      </c>
      <c r="E12" s="11">
        <v>1241300.3199999998</v>
      </c>
      <c r="F12" s="4">
        <f t="shared" si="2"/>
        <v>-44</v>
      </c>
      <c r="G12" s="4">
        <f t="shared" si="3"/>
        <v>-1241300.3199999998</v>
      </c>
      <c r="J12" s="37"/>
      <c r="K12" s="37"/>
      <c r="L12" s="38"/>
    </row>
    <row r="13" spans="1:12" x14ac:dyDescent="0.35">
      <c r="A13" s="13" t="s">
        <v>39</v>
      </c>
      <c r="B13" s="13">
        <f>SUM(B2:B12)</f>
        <v>61</v>
      </c>
      <c r="C13" s="15">
        <f>SUM(C2:C12)</f>
        <v>15358393.18</v>
      </c>
      <c r="D13" s="13">
        <f>SUM(D2:D12)</f>
        <v>2529</v>
      </c>
      <c r="E13" s="15">
        <f>SUM(E2:E12)</f>
        <v>378078406.03999996</v>
      </c>
      <c r="F13" s="16"/>
      <c r="G13" s="16"/>
    </row>
    <row r="14" spans="1:12" x14ac:dyDescent="0.35">
      <c r="A14" s="17" t="s">
        <v>34</v>
      </c>
      <c r="B14" s="18" t="s">
        <v>32</v>
      </c>
      <c r="C14" s="18" t="s">
        <v>2</v>
      </c>
      <c r="D14" s="18" t="s">
        <v>33</v>
      </c>
      <c r="E14" s="18" t="s">
        <v>4</v>
      </c>
      <c r="F14" s="19" t="s">
        <v>5</v>
      </c>
      <c r="G14" s="19" t="s">
        <v>6</v>
      </c>
    </row>
    <row r="15" spans="1:12" x14ac:dyDescent="0.35">
      <c r="A15" s="9" t="s">
        <v>8</v>
      </c>
      <c r="B15" s="10">
        <v>41</v>
      </c>
      <c r="C15" s="11">
        <v>8513796.6999999993</v>
      </c>
      <c r="D15" s="10">
        <v>145</v>
      </c>
      <c r="E15" s="11">
        <v>31697753.68</v>
      </c>
      <c r="F15" s="4">
        <f t="shared" ref="F15" si="6">SUM(B15-D15)</f>
        <v>-104</v>
      </c>
      <c r="G15" s="4">
        <f t="shared" ref="G15" si="7">SUM(C15-E15)</f>
        <v>-23183956.98</v>
      </c>
    </row>
    <row r="16" spans="1:12" x14ac:dyDescent="0.35">
      <c r="A16" s="9" t="s">
        <v>10</v>
      </c>
      <c r="B16" s="10">
        <v>0</v>
      </c>
      <c r="C16" s="11">
        <v>0</v>
      </c>
      <c r="D16" s="10">
        <v>10</v>
      </c>
      <c r="E16" s="11">
        <v>2001351.54</v>
      </c>
      <c r="F16" s="4">
        <f t="shared" ref="F16:F27" si="8">SUM(B16-D16)</f>
        <v>-10</v>
      </c>
      <c r="G16" s="4">
        <f t="shared" ref="G16:G27" si="9">SUM(C16-E16)</f>
        <v>-2001351.54</v>
      </c>
    </row>
    <row r="17" spans="1:7" x14ac:dyDescent="0.35">
      <c r="A17" s="9" t="s">
        <v>12</v>
      </c>
      <c r="B17" s="10">
        <v>464</v>
      </c>
      <c r="C17" s="11">
        <v>66185885.25</v>
      </c>
      <c r="D17" s="10">
        <v>126</v>
      </c>
      <c r="E17" s="11">
        <v>40838412.859999999</v>
      </c>
      <c r="F17" s="4">
        <f t="shared" si="8"/>
        <v>338</v>
      </c>
      <c r="G17" s="4">
        <f t="shared" si="9"/>
        <v>25347472.390000001</v>
      </c>
    </row>
    <row r="18" spans="1:7" x14ac:dyDescent="0.35">
      <c r="A18" s="9" t="s">
        <v>13</v>
      </c>
      <c r="B18" s="10">
        <v>126</v>
      </c>
      <c r="C18" s="11">
        <v>36159647.090000004</v>
      </c>
      <c r="D18" s="10">
        <v>51</v>
      </c>
      <c r="E18" s="11">
        <v>11579059.449999999</v>
      </c>
      <c r="F18" s="4">
        <f t="shared" si="8"/>
        <v>75</v>
      </c>
      <c r="G18" s="4">
        <f t="shared" si="9"/>
        <v>24580587.640000004</v>
      </c>
    </row>
    <row r="19" spans="1:7" x14ac:dyDescent="0.35">
      <c r="A19" s="9" t="s">
        <v>14</v>
      </c>
      <c r="B19" s="10">
        <v>298</v>
      </c>
      <c r="C19" s="11">
        <v>64430962.989999995</v>
      </c>
      <c r="D19" s="10">
        <v>151</v>
      </c>
      <c r="E19" s="11">
        <v>30255886.539999999</v>
      </c>
      <c r="F19" s="4">
        <f t="shared" si="8"/>
        <v>147</v>
      </c>
      <c r="G19" s="4">
        <f t="shared" si="9"/>
        <v>34175076.449999996</v>
      </c>
    </row>
    <row r="20" spans="1:7" x14ac:dyDescent="0.35">
      <c r="A20" s="9" t="s">
        <v>16</v>
      </c>
      <c r="B20" s="10">
        <v>22</v>
      </c>
      <c r="C20" s="11">
        <v>5253737.6099999994</v>
      </c>
      <c r="D20" s="10">
        <v>58</v>
      </c>
      <c r="E20" s="11">
        <v>22113967.399999999</v>
      </c>
      <c r="F20" s="4">
        <f t="shared" si="8"/>
        <v>-36</v>
      </c>
      <c r="G20" s="4">
        <f t="shared" si="9"/>
        <v>-16860229.789999999</v>
      </c>
    </row>
    <row r="21" spans="1:7" x14ac:dyDescent="0.35">
      <c r="A21" s="9" t="s">
        <v>18</v>
      </c>
      <c r="B21" s="10">
        <v>784</v>
      </c>
      <c r="C21" s="11">
        <v>159835244.31999999</v>
      </c>
      <c r="D21" s="10">
        <v>74</v>
      </c>
      <c r="E21" s="11">
        <v>11354251</v>
      </c>
      <c r="F21" s="4">
        <f t="shared" si="8"/>
        <v>710</v>
      </c>
      <c r="G21" s="4">
        <f t="shared" si="9"/>
        <v>148480993.31999999</v>
      </c>
    </row>
    <row r="22" spans="1:7" x14ac:dyDescent="0.35">
      <c r="A22" s="9" t="s">
        <v>20</v>
      </c>
      <c r="B22" s="10">
        <v>3</v>
      </c>
      <c r="C22" s="11">
        <v>411599.12999999995</v>
      </c>
      <c r="D22" s="10">
        <v>30</v>
      </c>
      <c r="E22" s="11">
        <v>13633142.359999999</v>
      </c>
      <c r="F22" s="4">
        <f t="shared" si="8"/>
        <v>-27</v>
      </c>
      <c r="G22" s="4">
        <f t="shared" si="9"/>
        <v>-13221543.229999999</v>
      </c>
    </row>
    <row r="23" spans="1:7" x14ac:dyDescent="0.35">
      <c r="A23" s="9" t="s">
        <v>21</v>
      </c>
      <c r="B23" s="10">
        <v>474</v>
      </c>
      <c r="C23" s="11">
        <v>75391416.659999996</v>
      </c>
      <c r="D23" s="10">
        <v>78</v>
      </c>
      <c r="E23" s="11">
        <v>23434232</v>
      </c>
      <c r="F23" s="4">
        <f t="shared" si="8"/>
        <v>396</v>
      </c>
      <c r="G23" s="4">
        <f t="shared" si="9"/>
        <v>51957184.659999996</v>
      </c>
    </row>
    <row r="24" spans="1:7" x14ac:dyDescent="0.35">
      <c r="A24" s="9" t="s">
        <v>23</v>
      </c>
      <c r="B24" s="10">
        <v>0</v>
      </c>
      <c r="C24" s="11">
        <v>0</v>
      </c>
      <c r="D24" s="10">
        <v>1</v>
      </c>
      <c r="E24" s="11">
        <v>50569.71</v>
      </c>
      <c r="F24" s="4">
        <f t="shared" ref="F24" si="10">SUM(B24-D24)</f>
        <v>-1</v>
      </c>
      <c r="G24" s="4">
        <f t="shared" ref="G24" si="11">SUM(C24-E24)</f>
        <v>-50569.71</v>
      </c>
    </row>
    <row r="25" spans="1:7" x14ac:dyDescent="0.35">
      <c r="A25" s="9" t="s">
        <v>24</v>
      </c>
      <c r="B25" s="10">
        <v>268</v>
      </c>
      <c r="C25" s="11">
        <v>49875632.109999999</v>
      </c>
      <c r="D25" s="10">
        <v>65</v>
      </c>
      <c r="E25" s="11">
        <v>15508379.970000001</v>
      </c>
      <c r="F25" s="4">
        <f t="shared" si="8"/>
        <v>203</v>
      </c>
      <c r="G25" s="4">
        <f t="shared" si="9"/>
        <v>34367252.140000001</v>
      </c>
    </row>
    <row r="26" spans="1:7" x14ac:dyDescent="0.35">
      <c r="A26" s="9" t="s">
        <v>27</v>
      </c>
      <c r="B26" s="10">
        <v>0</v>
      </c>
      <c r="C26" s="11">
        <v>0</v>
      </c>
      <c r="D26" s="10">
        <v>98</v>
      </c>
      <c r="E26" s="11">
        <v>9869281.7200000007</v>
      </c>
      <c r="F26" s="4">
        <f t="shared" si="8"/>
        <v>-98</v>
      </c>
      <c r="G26" s="4">
        <f t="shared" si="9"/>
        <v>-9869281.7200000007</v>
      </c>
    </row>
    <row r="27" spans="1:7" x14ac:dyDescent="0.35">
      <c r="A27" s="9" t="s">
        <v>29</v>
      </c>
      <c r="B27" s="10">
        <v>1081</v>
      </c>
      <c r="C27" s="11">
        <v>191472126.54000002</v>
      </c>
      <c r="D27" s="10">
        <v>206</v>
      </c>
      <c r="E27" s="11">
        <v>82473747.310000002</v>
      </c>
      <c r="F27" s="4">
        <f t="shared" si="8"/>
        <v>875</v>
      </c>
      <c r="G27" s="4">
        <f t="shared" si="9"/>
        <v>108998379.23000002</v>
      </c>
    </row>
    <row r="28" spans="1:7" x14ac:dyDescent="0.35">
      <c r="A28" s="18" t="s">
        <v>40</v>
      </c>
      <c r="B28" s="20">
        <f>SUM(B15:B27)</f>
        <v>3561</v>
      </c>
      <c r="C28" s="21">
        <f>SUM(C15:C27)</f>
        <v>657530048.4000001</v>
      </c>
      <c r="D28" s="20">
        <f>SUM(D15:D27)</f>
        <v>1093</v>
      </c>
      <c r="E28" s="21">
        <f>SUM(E15:E27)</f>
        <v>294810035.53999996</v>
      </c>
      <c r="F28" s="22"/>
      <c r="G28" s="22"/>
    </row>
    <row r="29" spans="1:7" x14ac:dyDescent="0.35">
      <c r="A29" s="23" t="s">
        <v>38</v>
      </c>
      <c r="B29" s="23">
        <f>B28+B13</f>
        <v>3622</v>
      </c>
      <c r="C29" s="24">
        <f>C28+C13</f>
        <v>672888441.58000004</v>
      </c>
      <c r="D29" s="23">
        <f>D28+D13</f>
        <v>3622</v>
      </c>
      <c r="E29" s="24">
        <f>E28+E13</f>
        <v>672888441.57999992</v>
      </c>
      <c r="F29" s="25"/>
      <c r="G2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6"/>
  <sheetViews>
    <sheetView workbookViewId="0">
      <selection activeCell="F30" sqref="F30"/>
    </sheetView>
  </sheetViews>
  <sheetFormatPr defaultRowHeight="14.5" x14ac:dyDescent="0.35"/>
  <cols>
    <col min="1" max="1" width="22.81640625" customWidth="1"/>
    <col min="2" max="2" width="24.453125" customWidth="1"/>
    <col min="3" max="3" width="21.81640625" customWidth="1"/>
    <col min="4" max="4" width="26.7265625" customWidth="1"/>
    <col min="5" max="5" width="25.54296875" customWidth="1"/>
    <col min="6" max="6" width="13.26953125" customWidth="1"/>
    <col min="7" max="7" width="17.26953125" customWidth="1"/>
  </cols>
  <sheetData>
    <row r="1" spans="1:7" x14ac:dyDescent="0.3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8" t="s">
        <v>6</v>
      </c>
    </row>
    <row r="2" spans="1:7" x14ac:dyDescent="0.35">
      <c r="A2" s="2" t="s">
        <v>7</v>
      </c>
      <c r="B2" s="6">
        <v>7</v>
      </c>
      <c r="C2" s="8">
        <v>895898.78</v>
      </c>
      <c r="D2" s="6">
        <v>5</v>
      </c>
      <c r="E2" s="8">
        <v>424603.37</v>
      </c>
      <c r="F2" s="4">
        <f t="shared" ref="F2:F22" si="0">SUM(B2-D2)</f>
        <v>2</v>
      </c>
      <c r="G2" s="4">
        <f t="shared" ref="G2:G22" si="1">SUM(C2-E2)</f>
        <v>471295.41000000003</v>
      </c>
    </row>
    <row r="3" spans="1:7" x14ac:dyDescent="0.35">
      <c r="A3" s="2" t="s">
        <v>8</v>
      </c>
      <c r="B3" s="6">
        <v>15</v>
      </c>
      <c r="C3" s="8">
        <v>2491073.64</v>
      </c>
      <c r="D3" s="6">
        <v>50</v>
      </c>
      <c r="E3" s="8">
        <v>10050846.279999999</v>
      </c>
      <c r="F3" s="4">
        <f t="shared" si="0"/>
        <v>-35</v>
      </c>
      <c r="G3" s="4">
        <f t="shared" si="1"/>
        <v>-7559772.6399999987</v>
      </c>
    </row>
    <row r="4" spans="1:7" x14ac:dyDescent="0.35">
      <c r="A4" s="2" t="s">
        <v>9</v>
      </c>
      <c r="B4" s="6">
        <v>4</v>
      </c>
      <c r="C4" s="8">
        <v>690137.98</v>
      </c>
      <c r="D4" s="6">
        <v>104</v>
      </c>
      <c r="E4" s="8">
        <v>19008326.809999999</v>
      </c>
      <c r="F4" s="4">
        <f t="shared" si="0"/>
        <v>-100</v>
      </c>
      <c r="G4" s="4">
        <f t="shared" si="1"/>
        <v>-18318188.829999998</v>
      </c>
    </row>
    <row r="5" spans="1:7" x14ac:dyDescent="0.35">
      <c r="A5" s="2" t="s">
        <v>10</v>
      </c>
      <c r="B5" s="6">
        <v>0</v>
      </c>
      <c r="C5" s="8">
        <v>0</v>
      </c>
      <c r="D5" s="6">
        <v>2</v>
      </c>
      <c r="E5" s="8">
        <v>466375.54</v>
      </c>
      <c r="F5" s="4">
        <f t="shared" si="0"/>
        <v>-2</v>
      </c>
      <c r="G5" s="4">
        <f t="shared" si="1"/>
        <v>-466375.54</v>
      </c>
    </row>
    <row r="6" spans="1:7" x14ac:dyDescent="0.35">
      <c r="A6" s="2" t="s">
        <v>11</v>
      </c>
      <c r="B6" s="6">
        <v>0</v>
      </c>
      <c r="C6" s="8">
        <v>0</v>
      </c>
      <c r="D6" s="6">
        <v>10</v>
      </c>
      <c r="E6" s="8">
        <v>877930</v>
      </c>
      <c r="F6" s="4">
        <f t="shared" si="0"/>
        <v>-10</v>
      </c>
      <c r="G6" s="4">
        <f t="shared" si="1"/>
        <v>-877930</v>
      </c>
    </row>
    <row r="7" spans="1:7" x14ac:dyDescent="0.35">
      <c r="A7" s="2" t="s">
        <v>36</v>
      </c>
      <c r="B7" s="6">
        <v>176</v>
      </c>
      <c r="C7" s="8">
        <v>24790297.93</v>
      </c>
      <c r="D7" s="6">
        <v>42</v>
      </c>
      <c r="E7" s="8">
        <v>15326039.039999999</v>
      </c>
      <c r="F7" s="4">
        <f t="shared" si="0"/>
        <v>134</v>
      </c>
      <c r="G7" s="4">
        <f t="shared" si="1"/>
        <v>9464258.8900000006</v>
      </c>
    </row>
    <row r="8" spans="1:7" x14ac:dyDescent="0.35">
      <c r="A8" s="2" t="s">
        <v>37</v>
      </c>
      <c r="B8" s="6">
        <v>65</v>
      </c>
      <c r="C8" s="8">
        <v>19392365.09</v>
      </c>
      <c r="D8" s="6">
        <v>18</v>
      </c>
      <c r="E8" s="8">
        <v>4593650.08</v>
      </c>
      <c r="F8" s="4">
        <f t="shared" si="0"/>
        <v>47</v>
      </c>
      <c r="G8" s="4">
        <f t="shared" si="1"/>
        <v>14798715.01</v>
      </c>
    </row>
    <row r="9" spans="1:7" x14ac:dyDescent="0.35">
      <c r="A9" s="6" t="s">
        <v>14</v>
      </c>
      <c r="B9" s="6">
        <v>124</v>
      </c>
      <c r="C9" s="8">
        <v>30083739.469999999</v>
      </c>
      <c r="D9" s="6">
        <v>50</v>
      </c>
      <c r="E9" s="8">
        <v>8941733.8000000007</v>
      </c>
      <c r="F9" s="4">
        <f t="shared" si="0"/>
        <v>74</v>
      </c>
      <c r="G9" s="4">
        <f t="shared" si="1"/>
        <v>21142005.669999998</v>
      </c>
    </row>
    <row r="10" spans="1:7" x14ac:dyDescent="0.35">
      <c r="A10" s="6" t="s">
        <v>15</v>
      </c>
      <c r="B10" s="6">
        <v>0</v>
      </c>
      <c r="C10" s="8">
        <v>0</v>
      </c>
      <c r="D10" s="6">
        <v>3</v>
      </c>
      <c r="E10" s="8">
        <v>88034.7</v>
      </c>
      <c r="F10" s="4">
        <f t="shared" si="0"/>
        <v>-3</v>
      </c>
      <c r="G10" s="4">
        <f t="shared" si="1"/>
        <v>-88034.7</v>
      </c>
    </row>
    <row r="11" spans="1:7" x14ac:dyDescent="0.35">
      <c r="A11" s="6" t="s">
        <v>16</v>
      </c>
      <c r="B11" s="6">
        <v>9</v>
      </c>
      <c r="C11" s="8">
        <v>2414962.46</v>
      </c>
      <c r="D11" s="6">
        <v>27</v>
      </c>
      <c r="E11" s="8">
        <v>9500171.9499999993</v>
      </c>
      <c r="F11" s="4">
        <f t="shared" si="0"/>
        <v>-18</v>
      </c>
      <c r="G11" s="4">
        <f t="shared" si="1"/>
        <v>-7085209.4899999993</v>
      </c>
    </row>
    <row r="12" spans="1:7" x14ac:dyDescent="0.35">
      <c r="A12" s="2" t="s">
        <v>17</v>
      </c>
      <c r="B12" s="6">
        <v>6</v>
      </c>
      <c r="C12" s="8">
        <v>3202594.82</v>
      </c>
      <c r="D12" s="6">
        <v>861</v>
      </c>
      <c r="E12" s="8">
        <v>136370005.00999999</v>
      </c>
      <c r="F12" s="4">
        <f t="shared" si="0"/>
        <v>-855</v>
      </c>
      <c r="G12" s="4">
        <f t="shared" si="1"/>
        <v>-133167410.19</v>
      </c>
    </row>
    <row r="13" spans="1:7" x14ac:dyDescent="0.35">
      <c r="A13" s="2" t="s">
        <v>18</v>
      </c>
      <c r="B13" s="6">
        <v>298</v>
      </c>
      <c r="C13" s="8">
        <v>58998344.079999998</v>
      </c>
      <c r="D13" s="6">
        <v>18</v>
      </c>
      <c r="E13" s="8">
        <v>3869326</v>
      </c>
      <c r="F13" s="4">
        <f t="shared" si="0"/>
        <v>280</v>
      </c>
      <c r="G13" s="4">
        <f t="shared" si="1"/>
        <v>55129018.079999998</v>
      </c>
    </row>
    <row r="14" spans="1:7" x14ac:dyDescent="0.35">
      <c r="A14" s="2" t="s">
        <v>19</v>
      </c>
      <c r="B14" s="6">
        <v>0</v>
      </c>
      <c r="C14" s="8">
        <v>0</v>
      </c>
      <c r="D14" s="6">
        <v>8</v>
      </c>
      <c r="E14" s="8">
        <v>493107</v>
      </c>
      <c r="F14" s="4">
        <f t="shared" si="0"/>
        <v>-8</v>
      </c>
      <c r="G14" s="4">
        <f t="shared" si="1"/>
        <v>-493107</v>
      </c>
    </row>
    <row r="15" spans="1:7" x14ac:dyDescent="0.35">
      <c r="A15" s="6" t="s">
        <v>20</v>
      </c>
      <c r="B15" s="6">
        <v>1</v>
      </c>
      <c r="C15" s="8">
        <v>76820.539999999994</v>
      </c>
      <c r="D15" s="6">
        <v>15</v>
      </c>
      <c r="E15" s="8">
        <v>7127081.4400000004</v>
      </c>
      <c r="F15" s="4">
        <f t="shared" si="0"/>
        <v>-14</v>
      </c>
      <c r="G15" s="4">
        <f t="shared" si="1"/>
        <v>-7050260.9000000004</v>
      </c>
    </row>
    <row r="16" spans="1:7" x14ac:dyDescent="0.35">
      <c r="A16" s="2" t="s">
        <v>21</v>
      </c>
      <c r="B16" s="6">
        <v>184</v>
      </c>
      <c r="C16" s="8">
        <v>30916878.579999998</v>
      </c>
      <c r="D16" s="6">
        <v>30</v>
      </c>
      <c r="E16" s="8">
        <v>9723144</v>
      </c>
      <c r="F16" s="4">
        <f t="shared" si="0"/>
        <v>154</v>
      </c>
      <c r="G16" s="4">
        <f t="shared" si="1"/>
        <v>21193734.579999998</v>
      </c>
    </row>
    <row r="17" spans="1:7" x14ac:dyDescent="0.35">
      <c r="A17" s="2" t="s">
        <v>22</v>
      </c>
      <c r="B17" s="6">
        <v>0</v>
      </c>
      <c r="C17" s="8">
        <v>0</v>
      </c>
      <c r="D17" s="6">
        <v>3</v>
      </c>
      <c r="E17" s="8">
        <v>49835</v>
      </c>
      <c r="F17" s="4">
        <f t="shared" si="0"/>
        <v>-3</v>
      </c>
      <c r="G17" s="4">
        <f t="shared" si="1"/>
        <v>-49835</v>
      </c>
    </row>
    <row r="18" spans="1:7" x14ac:dyDescent="0.35">
      <c r="A18" s="2" t="s">
        <v>24</v>
      </c>
      <c r="B18" s="6">
        <v>94</v>
      </c>
      <c r="C18" s="8">
        <v>19077023.120000001</v>
      </c>
      <c r="D18" s="6">
        <v>19</v>
      </c>
      <c r="E18" s="8">
        <v>5144378.7300000004</v>
      </c>
      <c r="F18" s="4">
        <f t="shared" si="0"/>
        <v>75</v>
      </c>
      <c r="G18" s="4">
        <f t="shared" si="1"/>
        <v>13932644.390000001</v>
      </c>
    </row>
    <row r="19" spans="1:7" x14ac:dyDescent="0.35">
      <c r="A19" s="2" t="s">
        <v>25</v>
      </c>
      <c r="B19" s="6">
        <v>0</v>
      </c>
      <c r="C19" s="8">
        <v>0</v>
      </c>
      <c r="D19" s="6">
        <v>1</v>
      </c>
      <c r="E19" s="8">
        <v>68484</v>
      </c>
      <c r="F19" s="4">
        <f t="shared" si="0"/>
        <v>-1</v>
      </c>
      <c r="G19" s="4">
        <f t="shared" si="1"/>
        <v>-68484</v>
      </c>
    </row>
    <row r="20" spans="1:7" x14ac:dyDescent="0.35">
      <c r="A20" s="2" t="s">
        <v>26</v>
      </c>
      <c r="B20" s="6">
        <v>10</v>
      </c>
      <c r="C20" s="8">
        <v>3027694.22</v>
      </c>
      <c r="D20" s="6">
        <v>17</v>
      </c>
      <c r="E20" s="8">
        <v>2904173</v>
      </c>
      <c r="F20" s="4">
        <f t="shared" si="0"/>
        <v>-7</v>
      </c>
      <c r="G20" s="4">
        <f t="shared" si="1"/>
        <v>123521.2200000002</v>
      </c>
    </row>
    <row r="21" spans="1:7" x14ac:dyDescent="0.35">
      <c r="A21" s="2" t="s">
        <v>27</v>
      </c>
      <c r="B21" s="6">
        <v>0</v>
      </c>
      <c r="C21" s="8">
        <v>0</v>
      </c>
      <c r="D21" s="6">
        <v>37</v>
      </c>
      <c r="E21" s="8">
        <v>4207356.3499999996</v>
      </c>
      <c r="F21" s="4">
        <f t="shared" si="0"/>
        <v>-37</v>
      </c>
      <c r="G21" s="4">
        <f t="shared" si="1"/>
        <v>-4207356.3499999996</v>
      </c>
    </row>
    <row r="22" spans="1:7" x14ac:dyDescent="0.35">
      <c r="A22" s="2" t="s">
        <v>28</v>
      </c>
      <c r="B22" s="6">
        <v>0</v>
      </c>
      <c r="C22" s="8">
        <v>0</v>
      </c>
      <c r="D22" s="6">
        <v>2</v>
      </c>
      <c r="E22" s="8">
        <v>51013.7</v>
      </c>
      <c r="F22" s="4">
        <f t="shared" si="0"/>
        <v>-2</v>
      </c>
      <c r="G22" s="4">
        <f t="shared" si="1"/>
        <v>-51013.7</v>
      </c>
    </row>
    <row r="23" spans="1:7" x14ac:dyDescent="0.35">
      <c r="A23" s="2" t="s">
        <v>29</v>
      </c>
      <c r="B23" s="6">
        <v>403</v>
      </c>
      <c r="C23" s="8">
        <v>70760330.109999999</v>
      </c>
      <c r="D23" s="6">
        <v>67</v>
      </c>
      <c r="E23" s="8">
        <v>27246030.23</v>
      </c>
      <c r="F23" s="4">
        <f t="shared" ref="F23" si="2">SUM(B23-D23)</f>
        <v>336</v>
      </c>
      <c r="G23" s="4">
        <f t="shared" ref="G23" si="3">SUM(C23-E23)</f>
        <v>43514299.879999995</v>
      </c>
    </row>
    <row r="24" spans="1:7" x14ac:dyDescent="0.35">
      <c r="A24" s="2" t="s">
        <v>30</v>
      </c>
      <c r="B24" s="6">
        <v>0</v>
      </c>
      <c r="C24" s="8">
        <v>0</v>
      </c>
      <c r="D24" s="6">
        <v>7</v>
      </c>
      <c r="E24" s="8">
        <v>286514.78999999998</v>
      </c>
      <c r="F24" s="4">
        <f t="shared" ref="F24" si="4">SUM(B24-D24)</f>
        <v>-7</v>
      </c>
      <c r="G24" s="4">
        <f t="shared" ref="G24" si="5">SUM(C24-E24)</f>
        <v>-286514.78999999998</v>
      </c>
    </row>
    <row r="25" spans="1:7" x14ac:dyDescent="0.35">
      <c r="A25" s="29" t="s">
        <v>35</v>
      </c>
      <c r="B25" s="31">
        <f>SUM(B2:B24)</f>
        <v>1396</v>
      </c>
      <c r="C25" s="36">
        <f>SUM(C2:C24)</f>
        <v>266818160.81999999</v>
      </c>
      <c r="D25" s="31">
        <f>SUM(D2:D24)</f>
        <v>1396</v>
      </c>
      <c r="E25" s="36">
        <f>SUM(E2:E24)</f>
        <v>266818160.81999993</v>
      </c>
      <c r="F25" s="31"/>
      <c r="G25" s="31"/>
    </row>
    <row r="26" spans="1:7" x14ac:dyDescent="0.35">
      <c r="F26" s="5"/>
      <c r="G26" s="5"/>
    </row>
  </sheetData>
  <sortState xmlns:xlrd2="http://schemas.microsoft.com/office/spreadsheetml/2017/richdata2" ref="A2:G22">
    <sortCondition ref="A2:A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6"/>
  <sheetViews>
    <sheetView workbookViewId="0"/>
  </sheetViews>
  <sheetFormatPr defaultRowHeight="14.5" x14ac:dyDescent="0.35"/>
  <cols>
    <col min="1" max="1" width="21.453125" customWidth="1"/>
    <col min="2" max="2" width="24.81640625" customWidth="1"/>
    <col min="3" max="3" width="21" customWidth="1"/>
    <col min="4" max="4" width="23.453125" customWidth="1"/>
    <col min="5" max="5" width="20.54296875" customWidth="1"/>
    <col min="6" max="6" width="14" customWidth="1"/>
    <col min="7" max="7" width="11.54296875" customWidth="1"/>
  </cols>
  <sheetData>
    <row r="1" spans="1:7" x14ac:dyDescent="0.3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8" t="s">
        <v>6</v>
      </c>
    </row>
    <row r="2" spans="1:7" x14ac:dyDescent="0.35">
      <c r="A2" s="2" t="s">
        <v>7</v>
      </c>
      <c r="B2" s="6">
        <v>1</v>
      </c>
      <c r="C2" s="8">
        <v>59994.61</v>
      </c>
      <c r="D2" s="6">
        <v>3</v>
      </c>
      <c r="E2" s="8">
        <v>302354.45</v>
      </c>
      <c r="F2" s="4">
        <f t="shared" ref="F2:F21" si="0">SUM(B2-D2)</f>
        <v>-2</v>
      </c>
      <c r="G2" s="4">
        <f t="shared" ref="G2:G21" si="1">SUM(C2-E2)</f>
        <v>-242359.84000000003</v>
      </c>
    </row>
    <row r="3" spans="1:7" x14ac:dyDescent="0.35">
      <c r="A3" s="2" t="s">
        <v>8</v>
      </c>
      <c r="B3" s="6">
        <v>11</v>
      </c>
      <c r="C3" s="8">
        <v>1693500.47</v>
      </c>
      <c r="D3" s="6">
        <v>56</v>
      </c>
      <c r="E3" s="8">
        <v>11054699.49</v>
      </c>
      <c r="F3" s="4">
        <f t="shared" si="0"/>
        <v>-45</v>
      </c>
      <c r="G3" s="4">
        <f t="shared" si="1"/>
        <v>-9361199.0199999996</v>
      </c>
    </row>
    <row r="4" spans="1:7" x14ac:dyDescent="0.35">
      <c r="A4" s="2" t="s">
        <v>9</v>
      </c>
      <c r="B4" s="6">
        <v>2</v>
      </c>
      <c r="C4" s="8">
        <v>198708.63</v>
      </c>
      <c r="D4" s="6">
        <v>83</v>
      </c>
      <c r="E4" s="8">
        <v>12860085.49</v>
      </c>
      <c r="F4" s="4">
        <f t="shared" si="0"/>
        <v>-81</v>
      </c>
      <c r="G4" s="4">
        <f t="shared" si="1"/>
        <v>-12661376.859999999</v>
      </c>
    </row>
    <row r="5" spans="1:7" x14ac:dyDescent="0.35">
      <c r="A5" s="2" t="s">
        <v>10</v>
      </c>
      <c r="B5" s="6">
        <v>0</v>
      </c>
      <c r="C5" s="8">
        <v>0</v>
      </c>
      <c r="D5" s="6">
        <v>1</v>
      </c>
      <c r="E5" s="8">
        <v>309944.64</v>
      </c>
      <c r="F5" s="4">
        <f t="shared" si="0"/>
        <v>-1</v>
      </c>
      <c r="G5" s="4">
        <f t="shared" si="1"/>
        <v>-309944.64</v>
      </c>
    </row>
    <row r="6" spans="1:7" x14ac:dyDescent="0.35">
      <c r="A6" s="2" t="s">
        <v>11</v>
      </c>
      <c r="B6" s="6">
        <v>0</v>
      </c>
      <c r="C6" s="8">
        <v>0</v>
      </c>
      <c r="D6" s="6">
        <v>2</v>
      </c>
      <c r="E6" s="8">
        <v>654207.93000000005</v>
      </c>
      <c r="F6" s="4">
        <f t="shared" si="0"/>
        <v>-2</v>
      </c>
      <c r="G6" s="4">
        <f t="shared" si="1"/>
        <v>-654207.93000000005</v>
      </c>
    </row>
    <row r="7" spans="1:7" x14ac:dyDescent="0.35">
      <c r="A7" s="2" t="s">
        <v>36</v>
      </c>
      <c r="B7" s="6">
        <v>131</v>
      </c>
      <c r="C7" s="8">
        <v>16854881.84</v>
      </c>
      <c r="D7" s="6">
        <v>42</v>
      </c>
      <c r="E7" s="8">
        <v>12690559.220000001</v>
      </c>
      <c r="F7" s="4">
        <f t="shared" si="0"/>
        <v>89</v>
      </c>
      <c r="G7" s="4">
        <f t="shared" si="1"/>
        <v>4164322.6199999992</v>
      </c>
    </row>
    <row r="8" spans="1:7" x14ac:dyDescent="0.35">
      <c r="A8" s="2" t="s">
        <v>37</v>
      </c>
      <c r="B8" s="6">
        <v>14</v>
      </c>
      <c r="C8" s="8">
        <v>5558811.7800000003</v>
      </c>
      <c r="D8" s="6">
        <v>13</v>
      </c>
      <c r="E8" s="8">
        <v>2785418.33</v>
      </c>
      <c r="F8" s="4">
        <f t="shared" si="0"/>
        <v>1</v>
      </c>
      <c r="G8" s="4">
        <f t="shared" si="1"/>
        <v>2773393.45</v>
      </c>
    </row>
    <row r="9" spans="1:7" x14ac:dyDescent="0.35">
      <c r="A9" s="2" t="s">
        <v>14</v>
      </c>
      <c r="B9" s="6">
        <v>75</v>
      </c>
      <c r="C9" s="8">
        <v>14384344.529999999</v>
      </c>
      <c r="D9" s="6">
        <v>23</v>
      </c>
      <c r="E9" s="8">
        <v>4706993.99</v>
      </c>
      <c r="F9" s="4">
        <f t="shared" si="0"/>
        <v>52</v>
      </c>
      <c r="G9" s="4">
        <f t="shared" si="1"/>
        <v>9677350.5399999991</v>
      </c>
    </row>
    <row r="10" spans="1:7" x14ac:dyDescent="0.35">
      <c r="A10" s="6" t="s">
        <v>16</v>
      </c>
      <c r="B10" s="6">
        <v>3</v>
      </c>
      <c r="C10" s="8">
        <v>269969.94</v>
      </c>
      <c r="D10" s="6">
        <v>17</v>
      </c>
      <c r="E10" s="8">
        <v>6128959.9100000001</v>
      </c>
      <c r="F10" s="4">
        <f t="shared" si="0"/>
        <v>-14</v>
      </c>
      <c r="G10" s="4">
        <f t="shared" si="1"/>
        <v>-5858989.9699999997</v>
      </c>
    </row>
    <row r="11" spans="1:7" x14ac:dyDescent="0.35">
      <c r="A11" s="2" t="s">
        <v>17</v>
      </c>
      <c r="B11" s="6">
        <v>5</v>
      </c>
      <c r="C11" s="8">
        <v>883223.63</v>
      </c>
      <c r="D11" s="6">
        <v>676</v>
      </c>
      <c r="E11" s="8">
        <v>100959377.38</v>
      </c>
      <c r="F11" s="4">
        <f t="shared" si="0"/>
        <v>-671</v>
      </c>
      <c r="G11" s="4">
        <f t="shared" si="1"/>
        <v>-100076153.75</v>
      </c>
    </row>
    <row r="12" spans="1:7" x14ac:dyDescent="0.35">
      <c r="A12" s="2" t="s">
        <v>18</v>
      </c>
      <c r="B12" s="6">
        <v>263</v>
      </c>
      <c r="C12" s="8">
        <v>51386196.729999997</v>
      </c>
      <c r="D12" s="6">
        <v>31</v>
      </c>
      <c r="E12" s="8">
        <v>3867170</v>
      </c>
      <c r="F12" s="4">
        <f t="shared" si="0"/>
        <v>232</v>
      </c>
      <c r="G12" s="4">
        <f t="shared" si="1"/>
        <v>47519026.729999997</v>
      </c>
    </row>
    <row r="13" spans="1:7" x14ac:dyDescent="0.35">
      <c r="A13" s="2" t="s">
        <v>19</v>
      </c>
      <c r="B13" s="6">
        <v>0</v>
      </c>
      <c r="C13" s="8">
        <v>0</v>
      </c>
      <c r="D13" s="6">
        <v>10</v>
      </c>
      <c r="E13" s="8">
        <v>892976</v>
      </c>
      <c r="F13" s="4">
        <f t="shared" si="0"/>
        <v>-10</v>
      </c>
      <c r="G13" s="4">
        <f t="shared" si="1"/>
        <v>-892976</v>
      </c>
    </row>
    <row r="14" spans="1:7" x14ac:dyDescent="0.35">
      <c r="A14" s="6" t="s">
        <v>20</v>
      </c>
      <c r="B14" s="6">
        <v>1</v>
      </c>
      <c r="C14" s="8">
        <v>278529.3</v>
      </c>
      <c r="D14" s="6">
        <v>9</v>
      </c>
      <c r="E14" s="8">
        <v>1644936.45</v>
      </c>
      <c r="F14" s="4">
        <f t="shared" si="0"/>
        <v>-8</v>
      </c>
      <c r="G14" s="4">
        <f t="shared" si="1"/>
        <v>-1366407.15</v>
      </c>
    </row>
    <row r="15" spans="1:7" x14ac:dyDescent="0.35">
      <c r="A15" s="2" t="s">
        <v>21</v>
      </c>
      <c r="B15" s="6">
        <v>149</v>
      </c>
      <c r="C15" s="8">
        <v>19546088.530000001</v>
      </c>
      <c r="D15" s="6">
        <v>19</v>
      </c>
      <c r="E15" s="8">
        <v>5972692</v>
      </c>
      <c r="F15" s="4">
        <f t="shared" si="0"/>
        <v>130</v>
      </c>
      <c r="G15" s="4">
        <f t="shared" si="1"/>
        <v>13573396.530000001</v>
      </c>
    </row>
    <row r="16" spans="1:7" x14ac:dyDescent="0.35">
      <c r="A16" s="2" t="s">
        <v>22</v>
      </c>
      <c r="B16" s="6">
        <v>0</v>
      </c>
      <c r="C16" s="8">
        <v>0</v>
      </c>
      <c r="D16" s="6">
        <v>5</v>
      </c>
      <c r="E16" s="8">
        <v>147138</v>
      </c>
      <c r="F16" s="4">
        <f t="shared" si="0"/>
        <v>-5</v>
      </c>
      <c r="G16" s="4">
        <f t="shared" si="1"/>
        <v>-147138</v>
      </c>
    </row>
    <row r="17" spans="1:7" x14ac:dyDescent="0.35">
      <c r="A17" s="2" t="s">
        <v>24</v>
      </c>
      <c r="B17" s="6">
        <v>94</v>
      </c>
      <c r="C17" s="8">
        <v>17429629.16</v>
      </c>
      <c r="D17" s="6">
        <v>31</v>
      </c>
      <c r="E17" s="8">
        <v>7192173.0099999998</v>
      </c>
      <c r="F17" s="4">
        <f t="shared" si="0"/>
        <v>63</v>
      </c>
      <c r="G17" s="4">
        <f t="shared" si="1"/>
        <v>10237456.15</v>
      </c>
    </row>
    <row r="18" spans="1:7" x14ac:dyDescent="0.35">
      <c r="A18" s="2" t="s">
        <v>25</v>
      </c>
      <c r="B18" s="6">
        <v>0</v>
      </c>
      <c r="C18" s="8">
        <v>0</v>
      </c>
      <c r="D18" s="6">
        <v>2</v>
      </c>
      <c r="E18" s="8">
        <v>16966</v>
      </c>
      <c r="F18" s="4">
        <f t="shared" si="0"/>
        <v>-2</v>
      </c>
      <c r="G18" s="4">
        <f t="shared" si="1"/>
        <v>-16966</v>
      </c>
    </row>
    <row r="19" spans="1:7" x14ac:dyDescent="0.35">
      <c r="A19" s="2" t="s">
        <v>26</v>
      </c>
      <c r="B19" s="6">
        <v>5</v>
      </c>
      <c r="C19" s="8">
        <v>2963297.11</v>
      </c>
      <c r="D19" s="6">
        <v>3</v>
      </c>
      <c r="E19" s="8">
        <v>398060</v>
      </c>
      <c r="F19" s="4">
        <f t="shared" si="0"/>
        <v>2</v>
      </c>
      <c r="G19" s="4">
        <f t="shared" si="1"/>
        <v>2565237.11</v>
      </c>
    </row>
    <row r="20" spans="1:7" x14ac:dyDescent="0.35">
      <c r="A20" s="2" t="s">
        <v>27</v>
      </c>
      <c r="B20" s="6">
        <v>0</v>
      </c>
      <c r="C20" s="8">
        <v>0</v>
      </c>
      <c r="D20" s="6">
        <v>31</v>
      </c>
      <c r="E20" s="8">
        <v>2335627.06</v>
      </c>
      <c r="F20" s="4">
        <f t="shared" ref="F20" si="2">SUM(B20-D20)</f>
        <v>-31</v>
      </c>
      <c r="G20" s="4">
        <f t="shared" ref="G20" si="3">SUM(C20-E20)</f>
        <v>-2335627.06</v>
      </c>
    </row>
    <row r="21" spans="1:7" x14ac:dyDescent="0.35">
      <c r="A21" s="2" t="s">
        <v>28</v>
      </c>
      <c r="B21" s="6">
        <v>0</v>
      </c>
      <c r="C21" s="8">
        <v>0</v>
      </c>
      <c r="D21" s="6">
        <v>3</v>
      </c>
      <c r="E21" s="8">
        <v>161174.31</v>
      </c>
      <c r="F21" s="4">
        <f t="shared" si="0"/>
        <v>-3</v>
      </c>
      <c r="G21" s="4">
        <f t="shared" si="1"/>
        <v>-161174.31</v>
      </c>
    </row>
    <row r="22" spans="1:7" x14ac:dyDescent="0.35">
      <c r="A22" s="2" t="s">
        <v>29</v>
      </c>
      <c r="B22" s="6">
        <v>392</v>
      </c>
      <c r="C22" s="8">
        <v>68012682.980000004</v>
      </c>
      <c r="D22" s="6">
        <v>67</v>
      </c>
      <c r="E22" s="8">
        <v>23861855.760000002</v>
      </c>
      <c r="F22" s="4">
        <f t="shared" ref="F22:F23" si="4">SUM(B22-D22)</f>
        <v>325</v>
      </c>
      <c r="G22" s="4">
        <f t="shared" ref="G22:G23" si="5">SUM(C22-E22)</f>
        <v>44150827.219999999</v>
      </c>
    </row>
    <row r="23" spans="1:7" x14ac:dyDescent="0.35">
      <c r="A23" s="2" t="s">
        <v>30</v>
      </c>
      <c r="B23" s="6">
        <v>0</v>
      </c>
      <c r="C23" s="8">
        <v>0</v>
      </c>
      <c r="D23" s="6">
        <v>19</v>
      </c>
      <c r="E23" s="8">
        <v>576489.81999999995</v>
      </c>
      <c r="F23" s="4">
        <f t="shared" si="4"/>
        <v>-19</v>
      </c>
      <c r="G23" s="4">
        <f t="shared" si="5"/>
        <v>-576489.81999999995</v>
      </c>
    </row>
    <row r="24" spans="1:7" x14ac:dyDescent="0.35">
      <c r="A24" s="29" t="s">
        <v>35</v>
      </c>
      <c r="B24" s="31">
        <f>SUM(B2:B23)</f>
        <v>1146</v>
      </c>
      <c r="C24" s="36">
        <f t="shared" ref="C24:E24" si="6">SUM(C2:C23)</f>
        <v>199519859.24000001</v>
      </c>
      <c r="D24" s="31">
        <f t="shared" si="6"/>
        <v>1146</v>
      </c>
      <c r="E24" s="36">
        <f t="shared" si="6"/>
        <v>199519859.23999995</v>
      </c>
      <c r="F24" s="35"/>
      <c r="G24" s="35"/>
    </row>
    <row r="26" spans="1:7" x14ac:dyDescent="0.35">
      <c r="F26" s="5"/>
      <c r="G26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G27"/>
  <sheetViews>
    <sheetView workbookViewId="0">
      <selection activeCell="E32" sqref="E32"/>
    </sheetView>
  </sheetViews>
  <sheetFormatPr defaultRowHeight="14.5" x14ac:dyDescent="0.35"/>
  <cols>
    <col min="1" max="1" width="21.81640625" customWidth="1"/>
    <col min="2" max="2" width="25" customWidth="1"/>
    <col min="3" max="3" width="17" customWidth="1"/>
    <col min="4" max="4" width="23.26953125" customWidth="1"/>
    <col min="5" max="5" width="22.453125" customWidth="1"/>
    <col min="6" max="6" width="13.7265625" customWidth="1"/>
    <col min="7" max="7" width="13.453125" customWidth="1"/>
    <col min="11" max="11" width="13" customWidth="1"/>
  </cols>
  <sheetData>
    <row r="1" spans="1:7" x14ac:dyDescent="0.3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28" t="s">
        <v>5</v>
      </c>
      <c r="G1" s="28" t="s">
        <v>6</v>
      </c>
    </row>
    <row r="2" spans="1:7" x14ac:dyDescent="0.35">
      <c r="A2" s="2" t="s">
        <v>7</v>
      </c>
      <c r="B2" s="6">
        <v>4</v>
      </c>
      <c r="C2" s="8">
        <v>696541.59</v>
      </c>
      <c r="D2" s="6">
        <v>6</v>
      </c>
      <c r="E2" s="8">
        <v>896394.84</v>
      </c>
      <c r="F2" s="4">
        <f t="shared" ref="F2:F24" si="0">SUM(B2-D2)</f>
        <v>-2</v>
      </c>
      <c r="G2" s="4">
        <f t="shared" ref="G2:G24" si="1">SUM(C2-E2)</f>
        <v>-199853.25</v>
      </c>
    </row>
    <row r="3" spans="1:7" x14ac:dyDescent="0.35">
      <c r="A3" s="2" t="s">
        <v>8</v>
      </c>
      <c r="B3" s="6">
        <v>15</v>
      </c>
      <c r="C3" s="8">
        <v>4329222.59</v>
      </c>
      <c r="D3" s="6">
        <v>39</v>
      </c>
      <c r="E3" s="8">
        <v>10592207.91</v>
      </c>
      <c r="F3" s="4">
        <f t="shared" si="0"/>
        <v>-24</v>
      </c>
      <c r="G3" s="4">
        <f t="shared" si="1"/>
        <v>-6262985.3200000003</v>
      </c>
    </row>
    <row r="4" spans="1:7" x14ac:dyDescent="0.35">
      <c r="A4" s="2" t="s">
        <v>9</v>
      </c>
      <c r="B4" s="6">
        <v>2</v>
      </c>
      <c r="C4" s="8">
        <v>43882.75</v>
      </c>
      <c r="D4" s="6">
        <v>69</v>
      </c>
      <c r="E4" s="8">
        <v>11211758.83</v>
      </c>
      <c r="F4" s="4">
        <f t="shared" si="0"/>
        <v>-67</v>
      </c>
      <c r="G4" s="4">
        <f t="shared" si="1"/>
        <v>-11167876.08</v>
      </c>
    </row>
    <row r="5" spans="1:7" x14ac:dyDescent="0.35">
      <c r="A5" s="2" t="s">
        <v>10</v>
      </c>
      <c r="B5" s="6">
        <v>0</v>
      </c>
      <c r="C5" s="8">
        <v>0</v>
      </c>
      <c r="D5" s="6">
        <v>7</v>
      </c>
      <c r="E5" s="8">
        <v>1225031.3600000001</v>
      </c>
      <c r="F5" s="4">
        <f t="shared" si="0"/>
        <v>-7</v>
      </c>
      <c r="G5" s="4">
        <f t="shared" si="1"/>
        <v>-1225031.3600000001</v>
      </c>
    </row>
    <row r="6" spans="1:7" x14ac:dyDescent="0.35">
      <c r="A6" s="2" t="s">
        <v>11</v>
      </c>
      <c r="B6" s="6">
        <v>0</v>
      </c>
      <c r="C6" s="8">
        <v>0</v>
      </c>
      <c r="D6" s="6">
        <v>4</v>
      </c>
      <c r="E6" s="8">
        <v>752998.87</v>
      </c>
      <c r="F6" s="4">
        <f t="shared" si="0"/>
        <v>-4</v>
      </c>
      <c r="G6" s="4">
        <f t="shared" si="1"/>
        <v>-752998.87</v>
      </c>
    </row>
    <row r="7" spans="1:7" x14ac:dyDescent="0.35">
      <c r="A7" s="2" t="s">
        <v>36</v>
      </c>
      <c r="B7" s="6">
        <v>157</v>
      </c>
      <c r="C7" s="8">
        <v>24540705.48</v>
      </c>
      <c r="D7" s="6">
        <v>42</v>
      </c>
      <c r="E7" s="8">
        <v>12821814.6</v>
      </c>
      <c r="F7" s="4">
        <f t="shared" si="0"/>
        <v>115</v>
      </c>
      <c r="G7" s="4">
        <f t="shared" si="1"/>
        <v>11718890.880000001</v>
      </c>
    </row>
    <row r="8" spans="1:7" x14ac:dyDescent="0.35">
      <c r="A8" s="2" t="s">
        <v>37</v>
      </c>
      <c r="B8" s="6">
        <v>47</v>
      </c>
      <c r="C8" s="8">
        <v>11208470.220000001</v>
      </c>
      <c r="D8" s="6">
        <v>20</v>
      </c>
      <c r="E8" s="8">
        <v>4199991.04</v>
      </c>
      <c r="F8" s="4">
        <f t="shared" si="0"/>
        <v>27</v>
      </c>
      <c r="G8" s="4">
        <f t="shared" si="1"/>
        <v>7008479.1800000006</v>
      </c>
    </row>
    <row r="9" spans="1:7" x14ac:dyDescent="0.35">
      <c r="A9" s="2" t="s">
        <v>14</v>
      </c>
      <c r="B9" s="6">
        <v>99</v>
      </c>
      <c r="C9" s="8">
        <v>19962878.989999998</v>
      </c>
      <c r="D9" s="6">
        <v>78</v>
      </c>
      <c r="E9" s="8">
        <v>16607158.75</v>
      </c>
      <c r="F9" s="4">
        <f t="shared" si="0"/>
        <v>21</v>
      </c>
      <c r="G9" s="4">
        <f t="shared" si="1"/>
        <v>3355720.2399999984</v>
      </c>
    </row>
    <row r="10" spans="1:7" x14ac:dyDescent="0.35">
      <c r="A10" s="2" t="s">
        <v>15</v>
      </c>
      <c r="B10" s="6">
        <v>0</v>
      </c>
      <c r="C10" s="8">
        <v>0</v>
      </c>
      <c r="D10" s="6">
        <v>3</v>
      </c>
      <c r="E10" s="8">
        <v>156313.21</v>
      </c>
      <c r="F10" s="4">
        <f t="shared" ref="F10" si="2">SUM(B10-D10)</f>
        <v>-3</v>
      </c>
      <c r="G10" s="4">
        <f t="shared" ref="G10" si="3">SUM(C10-E10)</f>
        <v>-156313.21</v>
      </c>
    </row>
    <row r="11" spans="1:7" x14ac:dyDescent="0.35">
      <c r="A11" s="6" t="s">
        <v>16</v>
      </c>
      <c r="B11" s="6">
        <v>10</v>
      </c>
      <c r="C11" s="8">
        <v>2568805.21</v>
      </c>
      <c r="D11" s="6">
        <v>14</v>
      </c>
      <c r="E11" s="8">
        <v>6484835.54</v>
      </c>
      <c r="F11" s="4">
        <f t="shared" si="0"/>
        <v>-4</v>
      </c>
      <c r="G11" s="4">
        <f t="shared" si="1"/>
        <v>-3916030.33</v>
      </c>
    </row>
    <row r="12" spans="1:7" x14ac:dyDescent="0.35">
      <c r="A12" s="6" t="s">
        <v>17</v>
      </c>
      <c r="B12" s="6">
        <v>4</v>
      </c>
      <c r="C12" s="8">
        <v>439092.36</v>
      </c>
      <c r="D12" s="6">
        <v>582</v>
      </c>
      <c r="E12" s="8">
        <v>85562863.659999996</v>
      </c>
      <c r="F12" s="4">
        <f t="shared" si="0"/>
        <v>-578</v>
      </c>
      <c r="G12" s="4">
        <f t="shared" si="1"/>
        <v>-85123771.299999997</v>
      </c>
    </row>
    <row r="13" spans="1:7" x14ac:dyDescent="0.35">
      <c r="A13" s="2" t="s">
        <v>18</v>
      </c>
      <c r="B13" s="6">
        <v>223</v>
      </c>
      <c r="C13" s="8">
        <v>49450703.509999998</v>
      </c>
      <c r="D13" s="6">
        <v>25</v>
      </c>
      <c r="E13" s="8">
        <v>3617755</v>
      </c>
      <c r="F13" s="4">
        <f t="shared" si="0"/>
        <v>198</v>
      </c>
      <c r="G13" s="4">
        <f t="shared" si="1"/>
        <v>45832948.509999998</v>
      </c>
    </row>
    <row r="14" spans="1:7" x14ac:dyDescent="0.35">
      <c r="A14" s="2" t="s">
        <v>19</v>
      </c>
      <c r="B14" s="6">
        <v>0</v>
      </c>
      <c r="C14" s="8">
        <v>0</v>
      </c>
      <c r="D14" s="6">
        <v>9</v>
      </c>
      <c r="E14" s="8">
        <v>632413</v>
      </c>
      <c r="F14" s="4">
        <f t="shared" si="0"/>
        <v>-9</v>
      </c>
      <c r="G14" s="4">
        <f t="shared" si="1"/>
        <v>-632413</v>
      </c>
    </row>
    <row r="15" spans="1:7" x14ac:dyDescent="0.35">
      <c r="A15" s="6" t="s">
        <v>20</v>
      </c>
      <c r="B15" s="6">
        <v>1</v>
      </c>
      <c r="C15" s="8">
        <v>56249.29</v>
      </c>
      <c r="D15" s="6">
        <v>6</v>
      </c>
      <c r="E15" s="8">
        <v>4861124.47</v>
      </c>
      <c r="F15" s="4">
        <f t="shared" si="0"/>
        <v>-5</v>
      </c>
      <c r="G15" s="4">
        <f t="shared" si="1"/>
        <v>-4804875.18</v>
      </c>
    </row>
    <row r="16" spans="1:7" x14ac:dyDescent="0.35">
      <c r="A16" s="2" t="s">
        <v>21</v>
      </c>
      <c r="B16" s="6">
        <v>141</v>
      </c>
      <c r="C16" s="8">
        <v>24928449.550000001</v>
      </c>
      <c r="D16" s="6">
        <v>29</v>
      </c>
      <c r="E16" s="8">
        <v>7738396</v>
      </c>
      <c r="F16" s="4">
        <f t="shared" si="0"/>
        <v>112</v>
      </c>
      <c r="G16" s="4">
        <f t="shared" si="1"/>
        <v>17190053.550000001</v>
      </c>
    </row>
    <row r="17" spans="1:7" x14ac:dyDescent="0.35">
      <c r="A17" s="2" t="s">
        <v>22</v>
      </c>
      <c r="B17" s="6">
        <v>0</v>
      </c>
      <c r="C17" s="8">
        <v>0</v>
      </c>
      <c r="D17" s="6">
        <v>3</v>
      </c>
      <c r="E17" s="8">
        <v>207481</v>
      </c>
      <c r="F17" s="4">
        <f t="shared" si="0"/>
        <v>-3</v>
      </c>
      <c r="G17" s="4">
        <f t="shared" si="1"/>
        <v>-207481</v>
      </c>
    </row>
    <row r="18" spans="1:7" x14ac:dyDescent="0.35">
      <c r="A18" s="2" t="s">
        <v>23</v>
      </c>
      <c r="B18" s="6">
        <v>0</v>
      </c>
      <c r="C18" s="8">
        <v>0</v>
      </c>
      <c r="D18" s="6">
        <v>1</v>
      </c>
      <c r="E18" s="8">
        <v>50569.71</v>
      </c>
      <c r="F18" s="4"/>
      <c r="G18" s="4"/>
    </row>
    <row r="19" spans="1:7" x14ac:dyDescent="0.35">
      <c r="A19" s="2" t="s">
        <v>24</v>
      </c>
      <c r="B19" s="6">
        <v>80</v>
      </c>
      <c r="C19" s="8">
        <v>13368979.83</v>
      </c>
      <c r="D19" s="6">
        <v>15</v>
      </c>
      <c r="E19" s="8">
        <v>3171828.23</v>
      </c>
      <c r="F19" s="4">
        <f t="shared" si="0"/>
        <v>65</v>
      </c>
      <c r="G19" s="4">
        <f t="shared" si="1"/>
        <v>10197151.6</v>
      </c>
    </row>
    <row r="20" spans="1:7" x14ac:dyDescent="0.35">
      <c r="A20" s="2" t="s">
        <v>26</v>
      </c>
      <c r="B20" s="6">
        <v>11</v>
      </c>
      <c r="C20" s="8">
        <v>2257326.7000000002</v>
      </c>
      <c r="D20" s="6">
        <v>4</v>
      </c>
      <c r="E20" s="8">
        <v>325738</v>
      </c>
      <c r="F20" s="4">
        <f t="shared" si="0"/>
        <v>7</v>
      </c>
      <c r="G20" s="4">
        <f t="shared" si="1"/>
        <v>1931588.7000000002</v>
      </c>
    </row>
    <row r="21" spans="1:7" x14ac:dyDescent="0.35">
      <c r="A21" s="2" t="s">
        <v>27</v>
      </c>
      <c r="B21" s="6">
        <v>0</v>
      </c>
      <c r="C21" s="8">
        <v>0</v>
      </c>
      <c r="D21" s="6">
        <v>30</v>
      </c>
      <c r="E21" s="8">
        <v>3326298.31</v>
      </c>
      <c r="F21" s="4">
        <f t="shared" si="0"/>
        <v>-30</v>
      </c>
      <c r="G21" s="4">
        <f t="shared" si="1"/>
        <v>-3326298.31</v>
      </c>
    </row>
    <row r="22" spans="1:7" x14ac:dyDescent="0.35">
      <c r="A22" s="2" t="s">
        <v>28</v>
      </c>
      <c r="B22" s="6">
        <v>0</v>
      </c>
      <c r="C22" s="8">
        <v>0</v>
      </c>
      <c r="D22" s="6">
        <v>4</v>
      </c>
      <c r="E22" s="8">
        <v>363292.15999999997</v>
      </c>
      <c r="F22" s="4">
        <f t="shared" si="0"/>
        <v>-4</v>
      </c>
      <c r="G22" s="4">
        <f t="shared" si="1"/>
        <v>-363292.15999999997</v>
      </c>
    </row>
    <row r="23" spans="1:7" x14ac:dyDescent="0.35">
      <c r="A23" s="2" t="s">
        <v>29</v>
      </c>
      <c r="B23" s="6">
        <v>286</v>
      </c>
      <c r="C23" s="8">
        <v>52699113.450000003</v>
      </c>
      <c r="D23" s="6">
        <v>72</v>
      </c>
      <c r="E23" s="8">
        <v>31365861.32</v>
      </c>
      <c r="F23" s="4">
        <f t="shared" si="0"/>
        <v>214</v>
      </c>
      <c r="G23" s="4">
        <f t="shared" si="1"/>
        <v>21333252.130000003</v>
      </c>
    </row>
    <row r="24" spans="1:7" x14ac:dyDescent="0.35">
      <c r="A24" s="2" t="s">
        <v>30</v>
      </c>
      <c r="B24" s="6">
        <v>0</v>
      </c>
      <c r="C24" s="8">
        <v>0</v>
      </c>
      <c r="D24" s="6">
        <v>18</v>
      </c>
      <c r="E24" s="8">
        <v>378295.71</v>
      </c>
      <c r="F24" s="4">
        <f t="shared" si="0"/>
        <v>-18</v>
      </c>
      <c r="G24" s="4">
        <f t="shared" si="1"/>
        <v>-378295.71</v>
      </c>
    </row>
    <row r="25" spans="1:7" x14ac:dyDescent="0.35">
      <c r="A25" s="33" t="s">
        <v>35</v>
      </c>
      <c r="B25" s="33">
        <f>SUM(B2:B24)</f>
        <v>1080</v>
      </c>
      <c r="C25" s="34">
        <f>SUM(C2:C24)</f>
        <v>206550421.52000004</v>
      </c>
      <c r="D25" s="33">
        <f>SUM(D2:D24)</f>
        <v>1080</v>
      </c>
      <c r="E25" s="34">
        <f>SUM(E2:E24)</f>
        <v>206550421.51999998</v>
      </c>
      <c r="F25" s="35"/>
      <c r="G25" s="35"/>
    </row>
    <row r="27" spans="1:7" x14ac:dyDescent="0.35">
      <c r="F27" s="5"/>
      <c r="G27" s="5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Q2 2025</vt:lpstr>
      <vt:lpstr>fördelning mellan trad &amp; fond</vt:lpstr>
      <vt:lpstr>April</vt:lpstr>
      <vt:lpstr>Maj</vt:lpstr>
      <vt:lpstr>Juni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2023-04-17T08:58:42Z</dcterms:created>
  <dcterms:modified xsi:type="dcterms:W3CDTF">2025-07-22T14:09:10Z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